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2020 год" sheetId="3" r:id="rId1"/>
  </sheets>
  <definedNames>
    <definedName name="_xlnm._FilterDatabase" localSheetId="0" hidden="1">'2020 год'!$A$7:$H$62</definedName>
    <definedName name="APPT" localSheetId="0">'2020 год'!#REF!</definedName>
    <definedName name="FIO" localSheetId="0">'2020 год'!#REF!</definedName>
    <definedName name="SIGN" localSheetId="0">'2020 год'!#REF!</definedName>
    <definedName name="_xlnm.Print_Titles" localSheetId="0">'2020 год'!$7:$7</definedName>
    <definedName name="_xlnm.Print_Area" localSheetId="0">'2020 год'!$A$1:$H$66</definedName>
  </definedNames>
  <calcPr calcId="145621"/>
</workbook>
</file>

<file path=xl/calcChain.xml><?xml version="1.0" encoding="utf-8"?>
<calcChain xmlns="http://schemas.openxmlformats.org/spreadsheetml/2006/main">
  <c r="H65" i="3" l="1"/>
  <c r="H64" i="3"/>
  <c r="H63" i="3"/>
  <c r="G66" i="3"/>
  <c r="G65" i="3"/>
  <c r="G64" i="3"/>
  <c r="G63" i="3"/>
  <c r="E66" i="3"/>
  <c r="F60" i="3" l="1"/>
  <c r="H57" i="3"/>
  <c r="E65" i="3"/>
  <c r="E64" i="3"/>
  <c r="E63" i="3"/>
  <c r="E62" i="3"/>
  <c r="E61" i="3"/>
  <c r="E60" i="3"/>
  <c r="E59" i="3"/>
  <c r="E58" i="3"/>
  <c r="E57" i="3"/>
  <c r="D8" i="3"/>
  <c r="C8" i="3"/>
  <c r="H16" i="3" l="1"/>
  <c r="H15" i="3"/>
  <c r="H54" i="3"/>
  <c r="G54" i="3"/>
  <c r="E54" i="3"/>
  <c r="H52" i="3"/>
  <c r="G52" i="3"/>
  <c r="E52" i="3"/>
  <c r="H51" i="3"/>
  <c r="G51" i="3"/>
  <c r="E51" i="3"/>
  <c r="H50" i="3"/>
  <c r="G50" i="3"/>
  <c r="E50" i="3"/>
  <c r="H49" i="3"/>
  <c r="G49" i="3"/>
  <c r="E49" i="3"/>
  <c r="H48" i="3"/>
  <c r="G48" i="3"/>
  <c r="E48" i="3"/>
  <c r="H46" i="3"/>
  <c r="G46" i="3"/>
  <c r="E46" i="3"/>
  <c r="H45" i="3"/>
  <c r="G45" i="3"/>
  <c r="E45" i="3"/>
  <c r="H26" i="3"/>
  <c r="G26" i="3"/>
  <c r="E26" i="3"/>
  <c r="H25" i="3"/>
  <c r="G25" i="3"/>
  <c r="E25" i="3"/>
  <c r="E53" i="3" l="1"/>
  <c r="E47" i="3"/>
  <c r="E44" i="3"/>
  <c r="E43" i="3"/>
  <c r="E42" i="3"/>
  <c r="E40" i="3"/>
  <c r="E39" i="3"/>
  <c r="E37" i="3"/>
  <c r="E36" i="3"/>
  <c r="E35" i="3"/>
  <c r="E33" i="3"/>
  <c r="E32" i="3"/>
  <c r="E31" i="3"/>
  <c r="E30" i="3"/>
  <c r="E29" i="3"/>
  <c r="E27" i="3"/>
  <c r="E24" i="3"/>
  <c r="E23" i="3"/>
  <c r="E22" i="3"/>
  <c r="E20" i="3"/>
  <c r="E19" i="3"/>
  <c r="E18" i="3"/>
  <c r="E16" i="3"/>
  <c r="E14" i="3"/>
  <c r="E12" i="3"/>
  <c r="E11" i="3"/>
  <c r="H62" i="3"/>
  <c r="H61" i="3"/>
  <c r="H60" i="3"/>
  <c r="H59" i="3"/>
  <c r="G62" i="3"/>
  <c r="G61" i="3"/>
  <c r="G60" i="3"/>
  <c r="G59" i="3"/>
  <c r="G57" i="3"/>
  <c r="G58" i="3" l="1"/>
  <c r="H58" i="3"/>
  <c r="H56" i="3"/>
  <c r="E28" i="3"/>
  <c r="E55" i="3" l="1"/>
  <c r="E56" i="3"/>
  <c r="E15" i="3"/>
  <c r="G16" i="3" l="1"/>
  <c r="G15" i="3"/>
  <c r="H44" i="3"/>
  <c r="H43" i="3"/>
  <c r="H40" i="3"/>
  <c r="G39" i="3"/>
  <c r="H37" i="3"/>
  <c r="G35" i="3"/>
  <c r="H33" i="3"/>
  <c r="G32" i="3"/>
  <c r="G31" i="3"/>
  <c r="H29" i="3"/>
  <c r="H24" i="3"/>
  <c r="G23" i="3"/>
  <c r="G19" i="3"/>
  <c r="H19" i="3"/>
  <c r="G18" i="3"/>
  <c r="G12" i="3"/>
  <c r="G44" i="3"/>
  <c r="H42" i="3"/>
  <c r="G42" i="3"/>
  <c r="H39" i="3"/>
  <c r="H36" i="3"/>
  <c r="G36" i="3"/>
  <c r="H35" i="3"/>
  <c r="H32" i="3"/>
  <c r="H31" i="3"/>
  <c r="H30" i="3"/>
  <c r="G30" i="3"/>
  <c r="G28" i="3"/>
  <c r="G24" i="3"/>
  <c r="H20" i="3"/>
  <c r="G20" i="3"/>
  <c r="H18" i="3"/>
  <c r="H11" i="3"/>
  <c r="G11" i="3"/>
  <c r="G27" i="3"/>
  <c r="G41" i="3"/>
  <c r="G43" i="3"/>
  <c r="G33" i="3"/>
  <c r="G29" i="3"/>
  <c r="G22" i="3"/>
  <c r="E17" i="3"/>
  <c r="H22" i="3"/>
  <c r="E41" i="3" l="1"/>
  <c r="E13" i="3"/>
  <c r="E10" i="3"/>
  <c r="G56" i="3"/>
  <c r="H47" i="3"/>
  <c r="H41" i="3"/>
  <c r="H23" i="3"/>
  <c r="G37" i="3"/>
  <c r="H53" i="3"/>
  <c r="H28" i="3"/>
  <c r="E38" i="3"/>
  <c r="G40" i="3"/>
  <c r="G47" i="3"/>
  <c r="G53" i="3"/>
  <c r="E34" i="3"/>
  <c r="H17" i="3"/>
  <c r="G17" i="3"/>
  <c r="H13" i="3"/>
  <c r="G13" i="3"/>
  <c r="G14" i="3"/>
  <c r="H14" i="3"/>
  <c r="F9" i="3"/>
  <c r="F8" i="3" s="1"/>
  <c r="H10" i="3"/>
  <c r="H12" i="3"/>
  <c r="G10" i="3"/>
  <c r="G21" i="3" l="1"/>
  <c r="E21" i="3"/>
  <c r="G9" i="3"/>
  <c r="H21" i="3"/>
  <c r="G55" i="3"/>
  <c r="H55" i="3"/>
  <c r="G34" i="3"/>
  <c r="H34" i="3"/>
  <c r="G38" i="3"/>
  <c r="H38" i="3"/>
  <c r="H9" i="3" l="1"/>
  <c r="E9" i="3"/>
  <c r="E8" i="3"/>
  <c r="H8" i="3" l="1"/>
  <c r="G8" i="3"/>
</calcChain>
</file>

<file path=xl/sharedStrings.xml><?xml version="1.0" encoding="utf-8"?>
<sst xmlns="http://schemas.openxmlformats.org/spreadsheetml/2006/main" count="137" uniqueCount="136">
  <si>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</si>
  <si>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</si>
  <si>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</si>
  <si>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Код бюджетной классификации</t>
  </si>
  <si>
    <t>Источники доходов</t>
  </si>
  <si>
    <t>1</t>
  </si>
  <si>
    <t>2</t>
  </si>
  <si>
    <t>3</t>
  </si>
  <si>
    <t>2 00 00000 00 0000 000</t>
  </si>
  <si>
    <t>2 03 00000 00 0000 000</t>
  </si>
  <si>
    <t>Уточненные бюджетные назначения</t>
  </si>
  <si>
    <t xml:space="preserve">Отклонения
</t>
  </si>
  <si>
    <t>Исполнено</t>
  </si>
  <si>
    <t xml:space="preserve">% исполнения
</t>
  </si>
  <si>
    <t>4</t>
  </si>
  <si>
    <t>5=4-3</t>
  </si>
  <si>
    <t>7=6-4</t>
  </si>
  <si>
    <t>8=6/4</t>
  </si>
  <si>
    <t>2 02 00000 00 0000 000</t>
  </si>
  <si>
    <t>6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</si>
  <si>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</si>
  <si>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</si>
  <si>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</si>
  <si>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</si>
  <si>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</si>
  <si>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</si>
  <si>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</si>
  <si>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</si>
  <si>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</si>
  <si>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</si>
  <si>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</si>
  <si>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</si>
  <si>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</si>
  <si>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</si>
  <si>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</si>
  <si>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</si>
  <si>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</si>
  <si>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</si>
  <si>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</si>
  <si>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</si>
  <si>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</si>
  <si>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</si>
  <si>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</si>
  <si>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</si>
  <si>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</si>
  <si>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</si>
  <si>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</si>
  <si>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</si>
  <si>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</si>
  <si>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</si>
  <si>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</si>
  <si>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</si>
  <si>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</si>
  <si>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</si>
  <si>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</si>
  <si>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</si>
  <si>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</si>
  <si>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</si>
  <si>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</si>
  <si>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</si>
  <si>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</si>
  <si>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</si>
  <si>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</si>
  <si>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</si>
  <si>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</si>
  <si>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</si>
  <si>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</si>
  <si>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</si>
  <si>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</si>
  <si>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</si>
  <si>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</si>
  <si>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</si>
  <si>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</si>
  <si>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</si>
  <si>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</si>
  <si>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</si>
  <si>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</si>
  <si>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</si>
  <si>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</si>
  <si>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</si>
  <si>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</si>
  <si>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</si>
  <si>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</si>
  <si>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</si>
  <si>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</si>
  <si>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</si>
  <si>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1 09 00000 00 0000 000</t>
  </si>
  <si>
    <t>ЗАДОЛЖЕННОСТЬ И ПЕРЕРАСЧЕТЫ ПО ОТМЕНЕННЫМ НАЛОГАМ, СБОРАМ И ИНЫМ ОБЯЗАТЕЛЬНЫМ ПЛАТЕЖАМ</t>
  </si>
  <si>
    <t>(тысяч рублей)</t>
  </si>
  <si>
    <t>1 05 00000 00 0000 000</t>
  </si>
  <si>
    <t>НАЛОГИ НА СОВОКУПНЫЙ ДОХОД</t>
  </si>
  <si>
    <t>Таблица 1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</si>
  <si>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</si>
  <si>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</si>
  <si>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</si>
  <si>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2 02 40000 00 0000 150</t>
  </si>
  <si>
    <t>2 03 02000 02 0000 150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</si>
  <si>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</si>
  <si>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</si>
  <si>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</si>
  <si>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государственных (муниципальных) организаций в бюджеты субъектов Российской Федерации</t>
  </si>
  <si>
    <t>БЕЗВОЗМЕЗДНЫЕ ПОСТУПЛЕНИЯ ОТ ГОСУДАРСТВЕННЫХ (МУНИЦИПАЛЬНЫХ) ОРГАНИЗАЦИЙ</t>
  </si>
  <si>
    <t>Исполнение в 2020 году приложения 1 к областному закону
"Об областном бюджете Ленинградской области на 2020 год и на плановый период 2021 и 2022 годов"</t>
  </si>
  <si>
    <t>Плана по областному закону об областном бюджете на 2020 год
(в редакции
№ 94-оз от 04.12.2020)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</si>
  <si>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</si>
  <si>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 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</si>
  <si>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</si>
  <si>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</si>
  <si>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</si>
  <si>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</si>
  <si>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</si>
  <si>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</si>
  <si>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 соответствии со сметой расходов на проведение государственной экологической экспертизы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</si>
  <si>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</si>
  <si>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</si>
  <si>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</si>
  <si>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</si>
  <si>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</si>
  <si>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 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</si>
  <si>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</si>
  <si>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</si>
  <si>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</si>
  <si>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</si>
  <si>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1 17 05000 00 0000 180</t>
  </si>
  <si>
    <t>Прочие неналоговые доходы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</si>
  <si>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</si>
  <si>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</si>
  <si>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2 02 10000 00 0000 150</t>
  </si>
  <si>
    <t>Дотации  бюджетам бюджетной системы Российской Федерации</t>
  </si>
  <si>
    <t>Субвенции бюджетам бюджетной системы Российской Федерации</t>
  </si>
  <si>
    <t xml:space="preserve">2 07 00000 00 0000 000
</t>
  </si>
  <si>
    <t xml:space="preserve">2 07 02000 02 0000 150
</t>
  </si>
  <si>
    <t>2 19 00 00 0 02 0 000 150</t>
  </si>
  <si>
    <t>1 05 06000 01 0000 110</t>
  </si>
  <si>
    <t xml:space="preserve">Налог на профессиональный доход </t>
  </si>
  <si>
    <t xml:space="preserve">"Прогнозируемые поступления налоговых, неналоговых доходов и безвозмездных поступлений  в областной бюджет Ленинградской области по кодам видов доходов на 2020 год"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</si>
</sst>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5" fillId="2" borderId="0" xfId="0" applyFont="1" applyFill="1"/>
    <xf numFmtId="0" fontId="1" fillId="2" borderId="0" xfId="0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8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H66"/>
  <sheetViews>
    <sheetView tabSelected="1" zoomScale="99" zoomScaleNormal="99" workbookViewId="0">
      <selection activeCell="J3" sqref="J3"/>
    </sheetView>
  </sheetViews>
  <sheetFormatPr defaultRowHeight="15.75" x14ac:dyDescent="0.25"/>
  <cols>
    <col min="1" max="1" width="29.7109375" style="3" customWidth="1"/>
    <col min="2" max="2" width="83" style="30" customWidth="1"/>
    <col min="3" max="3" width="22.28515625" style="3" customWidth="1"/>
    <col min="4" max="5" width="18.28515625" style="21" customWidth="1"/>
    <col min="6" max="6" width="19.42578125" style="21" customWidth="1"/>
    <col min="7" max="7" width="21.42578125" style="21" customWidth="1"/>
    <col min="8" max="8" width="22" style="21" customWidth="1"/>
    <col min="9" max="16384" width="9.140625" style="3"/>
  </cols>
  <sheetData>
    <row r="1" spans="1:8" x14ac:dyDescent="0.25">
      <c r="A1" s="1"/>
      <c r="B1" s="26"/>
      <c r="C1" s="2"/>
      <c r="D1" s="2"/>
      <c r="E1" s="2"/>
      <c r="F1" s="2"/>
      <c r="G1" s="34" t="s">
        <v>91</v>
      </c>
      <c r="H1" s="34"/>
    </row>
    <row r="2" spans="1:8" ht="51.75" customHeight="1" x14ac:dyDescent="0.25">
      <c r="A2" s="35" t="s">
        <v>102</v>
      </c>
      <c r="B2" s="35"/>
      <c r="C2" s="35"/>
      <c r="D2" s="35"/>
      <c r="E2" s="35"/>
      <c r="F2" s="35"/>
      <c r="G2" s="35"/>
      <c r="H2" s="35"/>
    </row>
    <row r="3" spans="1:8" ht="41.25" customHeight="1" x14ac:dyDescent="0.3">
      <c r="A3" s="36" t="s">
        <v>135</v>
      </c>
      <c r="B3" s="36"/>
      <c r="C3" s="36"/>
      <c r="D3" s="36"/>
      <c r="E3" s="36"/>
      <c r="F3" s="36"/>
      <c r="G3" s="36"/>
      <c r="H3" s="36"/>
    </row>
    <row r="4" spans="1:8" x14ac:dyDescent="0.25">
      <c r="A4" s="4"/>
      <c r="B4" s="27"/>
      <c r="C4" s="4"/>
      <c r="D4" s="4"/>
      <c r="E4" s="4"/>
      <c r="F4" s="4"/>
      <c r="G4" s="4"/>
      <c r="H4" s="4"/>
    </row>
    <row r="5" spans="1:8" x14ac:dyDescent="0.25">
      <c r="A5" s="5"/>
      <c r="B5" s="6"/>
      <c r="C5" s="7"/>
      <c r="D5" s="8"/>
      <c r="E5" s="8"/>
      <c r="F5" s="8"/>
      <c r="G5" s="8"/>
      <c r="H5" s="8" t="s">
        <v>88</v>
      </c>
    </row>
    <row r="6" spans="1:8" s="12" customFormat="1" ht="126" x14ac:dyDescent="0.2">
      <c r="A6" s="9" t="s">
        <v>3</v>
      </c>
      <c r="B6" s="10" t="s">
        <v>4</v>
      </c>
      <c r="C6" s="11" t="s">
        <v>103</v>
      </c>
      <c r="D6" s="11" t="s">
        <v>10</v>
      </c>
      <c r="E6" s="11" t="s">
        <v>11</v>
      </c>
      <c r="F6" s="11" t="s">
        <v>12</v>
      </c>
      <c r="G6" s="11" t="s">
        <v>11</v>
      </c>
      <c r="H6" s="11" t="s">
        <v>13</v>
      </c>
    </row>
    <row r="7" spans="1:8" ht="16.5" customHeight="1" x14ac:dyDescent="0.25">
      <c r="A7" s="13" t="s">
        <v>5</v>
      </c>
      <c r="B7" s="14" t="s">
        <v>6</v>
      </c>
      <c r="C7" s="15" t="s">
        <v>7</v>
      </c>
      <c r="D7" s="15" t="s">
        <v>14</v>
      </c>
      <c r="E7" s="15" t="s">
        <v>15</v>
      </c>
      <c r="F7" s="15" t="s">
        <v>19</v>
      </c>
      <c r="G7" s="15" t="s">
        <v>16</v>
      </c>
      <c r="H7" s="15" t="s">
        <v>17</v>
      </c>
    </row>
    <row r="8" spans="1:8" s="16" customFormat="1" x14ac:dyDescent="0.2">
      <c r="A8" s="31"/>
      <c r="B8" s="32" t="s">
        <v>20</v>
      </c>
      <c r="C8" s="33">
        <f>C9+C55</f>
        <v>146056837.19999999</v>
      </c>
      <c r="D8" s="33">
        <f>D9+D55</f>
        <v>157197019.29999998</v>
      </c>
      <c r="E8" s="33">
        <f>D8-C8</f>
        <v>11140182.099999994</v>
      </c>
      <c r="F8" s="33">
        <f>F9+F55</f>
        <v>158415214.09999996</v>
      </c>
      <c r="G8" s="33">
        <f t="shared" ref="G8:G66" si="0">F8-D8</f>
        <v>1218194.7999999821</v>
      </c>
      <c r="H8" s="33">
        <f t="shared" ref="H8:H65" si="1">F8/D8*100</f>
        <v>100.77494777281694</v>
      </c>
    </row>
    <row r="9" spans="1:8" s="16" customFormat="1" x14ac:dyDescent="0.2">
      <c r="A9" s="23" t="s">
        <v>21</v>
      </c>
      <c r="B9" s="28" t="s">
        <v>22</v>
      </c>
      <c r="C9" s="22">
        <v>133988650.7</v>
      </c>
      <c r="D9" s="22">
        <v>135748650.69999999</v>
      </c>
      <c r="E9" s="18">
        <f t="shared" ref="E9:E65" si="2">D9-C9</f>
        <v>1759999.9999999851</v>
      </c>
      <c r="F9" s="22">
        <f>F10+F13+F15+F17+F21+F24+F27+F28+F34+F38+F41+F44+F47+F53</f>
        <v>135504035.39999998</v>
      </c>
      <c r="G9" s="22">
        <f t="shared" si="0"/>
        <v>-244615.30000001192</v>
      </c>
      <c r="H9" s="22">
        <f t="shared" si="1"/>
        <v>99.819802776131752</v>
      </c>
    </row>
    <row r="10" spans="1:8" s="17" customFormat="1" x14ac:dyDescent="0.2">
      <c r="A10" s="24" t="s">
        <v>23</v>
      </c>
      <c r="B10" s="29" t="s">
        <v>24</v>
      </c>
      <c r="C10" s="20">
        <v>94038389.299999997</v>
      </c>
      <c r="D10" s="20">
        <v>94038389.299999997</v>
      </c>
      <c r="E10" s="19">
        <f t="shared" si="2"/>
        <v>0</v>
      </c>
      <c r="F10" s="20">
        <v>96815694.799999997</v>
      </c>
      <c r="G10" s="20">
        <f t="shared" si="0"/>
        <v>2777305.5</v>
      </c>
      <c r="H10" s="20">
        <f t="shared" si="1"/>
        <v>102.95337417056334</v>
      </c>
    </row>
    <row r="11" spans="1:8" s="16" customFormat="1" x14ac:dyDescent="0.2">
      <c r="A11" s="24" t="s">
        <v>25</v>
      </c>
      <c r="B11" s="29" t="s">
        <v>26</v>
      </c>
      <c r="C11" s="20">
        <v>62527931.299999997</v>
      </c>
      <c r="D11" s="20">
        <v>62527931.299999997</v>
      </c>
      <c r="E11" s="19">
        <f t="shared" si="2"/>
        <v>0</v>
      </c>
      <c r="F11" s="20">
        <v>65287596.600000001</v>
      </c>
      <c r="G11" s="20">
        <f t="shared" si="0"/>
        <v>2759665.3000000045</v>
      </c>
      <c r="H11" s="20">
        <f t="shared" si="1"/>
        <v>104.4134920868556</v>
      </c>
    </row>
    <row r="12" spans="1:8" s="16" customFormat="1" x14ac:dyDescent="0.2">
      <c r="A12" s="24" t="s">
        <v>27</v>
      </c>
      <c r="B12" s="29" t="s">
        <v>28</v>
      </c>
      <c r="C12" s="20">
        <v>31510458</v>
      </c>
      <c r="D12" s="20">
        <v>31510458</v>
      </c>
      <c r="E12" s="19">
        <f t="shared" si="2"/>
        <v>0</v>
      </c>
      <c r="F12" s="20">
        <v>31528098.199999999</v>
      </c>
      <c r="G12" s="20">
        <f t="shared" si="0"/>
        <v>17640.199999999255</v>
      </c>
      <c r="H12" s="20">
        <f t="shared" si="1"/>
        <v>100.0559820488804</v>
      </c>
    </row>
    <row r="13" spans="1:8" s="17" customFormat="1" ht="31.5" x14ac:dyDescent="0.2">
      <c r="A13" s="24" t="s">
        <v>29</v>
      </c>
      <c r="B13" s="29" t="s">
        <v>30</v>
      </c>
      <c r="C13" s="20">
        <v>10778671</v>
      </c>
      <c r="D13" s="20">
        <v>10778671</v>
      </c>
      <c r="E13" s="19">
        <f t="shared" si="2"/>
        <v>0</v>
      </c>
      <c r="F13" s="20">
        <v>10570658.6</v>
      </c>
      <c r="G13" s="20">
        <f t="shared" si="0"/>
        <v>-208012.40000000037</v>
      </c>
      <c r="H13" s="20">
        <f t="shared" si="1"/>
        <v>98.07014798021018</v>
      </c>
    </row>
    <row r="14" spans="1:8" s="16" customFormat="1" ht="31.5" x14ac:dyDescent="0.2">
      <c r="A14" s="24" t="s">
        <v>31</v>
      </c>
      <c r="B14" s="29" t="s">
        <v>32</v>
      </c>
      <c r="C14" s="20">
        <v>10778671</v>
      </c>
      <c r="D14" s="20">
        <v>10778671</v>
      </c>
      <c r="E14" s="19">
        <f t="shared" si="2"/>
        <v>0</v>
      </c>
      <c r="F14" s="20">
        <v>10570658.6</v>
      </c>
      <c r="G14" s="20">
        <f t="shared" si="0"/>
        <v>-208012.40000000037</v>
      </c>
      <c r="H14" s="20">
        <f t="shared" si="1"/>
        <v>98.07014798021018</v>
      </c>
    </row>
    <row r="15" spans="1:8" s="16" customFormat="1" x14ac:dyDescent="0.2">
      <c r="A15" s="24" t="s">
        <v>89</v>
      </c>
      <c r="B15" s="29" t="s">
        <v>90</v>
      </c>
      <c r="C15" s="20">
        <v>0</v>
      </c>
      <c r="D15" s="20">
        <v>10000</v>
      </c>
      <c r="E15" s="19">
        <f t="shared" si="2"/>
        <v>10000</v>
      </c>
      <c r="F15" s="20">
        <v>14769</v>
      </c>
      <c r="G15" s="20">
        <f>F15-D15</f>
        <v>4769</v>
      </c>
      <c r="H15" s="20">
        <f t="shared" si="1"/>
        <v>147.69</v>
      </c>
    </row>
    <row r="16" spans="1:8" s="16" customFormat="1" x14ac:dyDescent="0.2">
      <c r="A16" s="24" t="s">
        <v>133</v>
      </c>
      <c r="B16" s="29" t="s">
        <v>134</v>
      </c>
      <c r="C16" s="20">
        <v>0</v>
      </c>
      <c r="D16" s="20">
        <v>10000</v>
      </c>
      <c r="E16" s="19">
        <f t="shared" si="2"/>
        <v>10000</v>
      </c>
      <c r="F16" s="20">
        <v>14769</v>
      </c>
      <c r="G16" s="20">
        <f>F16-D16</f>
        <v>4769</v>
      </c>
      <c r="H16" s="20">
        <f t="shared" si="1"/>
        <v>147.69</v>
      </c>
    </row>
    <row r="17" spans="1:8" s="17" customFormat="1" x14ac:dyDescent="0.2">
      <c r="A17" s="24" t="s">
        <v>33</v>
      </c>
      <c r="B17" s="29" t="s">
        <v>34</v>
      </c>
      <c r="C17" s="20">
        <v>26440440</v>
      </c>
      <c r="D17" s="20">
        <v>25975403.699999999</v>
      </c>
      <c r="E17" s="19">
        <f t="shared" si="2"/>
        <v>-465036.30000000075</v>
      </c>
      <c r="F17" s="20">
        <v>22855661.5</v>
      </c>
      <c r="G17" s="20">
        <f t="shared" si="0"/>
        <v>-3119742.1999999993</v>
      </c>
      <c r="H17" s="20">
        <f t="shared" si="1"/>
        <v>87.989629589471988</v>
      </c>
    </row>
    <row r="18" spans="1:8" s="17" customFormat="1" x14ac:dyDescent="0.2">
      <c r="A18" s="24" t="s">
        <v>35</v>
      </c>
      <c r="B18" s="29" t="s">
        <v>36</v>
      </c>
      <c r="C18" s="20">
        <v>23508000</v>
      </c>
      <c r="D18" s="20">
        <v>23042963.699999999</v>
      </c>
      <c r="E18" s="19">
        <f t="shared" si="2"/>
        <v>-465036.30000000075</v>
      </c>
      <c r="F18" s="20">
        <v>19730101.100000001</v>
      </c>
      <c r="G18" s="20">
        <f t="shared" si="0"/>
        <v>-3312862.5999999978</v>
      </c>
      <c r="H18" s="20">
        <f t="shared" si="1"/>
        <v>85.623105416774166</v>
      </c>
    </row>
    <row r="19" spans="1:8" s="17" customFormat="1" x14ac:dyDescent="0.2">
      <c r="A19" s="24" t="s">
        <v>37</v>
      </c>
      <c r="B19" s="29" t="s">
        <v>38</v>
      </c>
      <c r="C19" s="20">
        <v>2898000</v>
      </c>
      <c r="D19" s="20">
        <v>2898000</v>
      </c>
      <c r="E19" s="19">
        <f t="shared" si="2"/>
        <v>0</v>
      </c>
      <c r="F19" s="20">
        <v>3091803.3</v>
      </c>
      <c r="G19" s="20">
        <f t="shared" si="0"/>
        <v>193803.29999999981</v>
      </c>
      <c r="H19" s="20">
        <f t="shared" si="1"/>
        <v>106.68748447204968</v>
      </c>
    </row>
    <row r="20" spans="1:8" s="17" customFormat="1" x14ac:dyDescent="0.2">
      <c r="A20" s="24" t="s">
        <v>39</v>
      </c>
      <c r="B20" s="29" t="s">
        <v>40</v>
      </c>
      <c r="C20" s="20">
        <v>34440</v>
      </c>
      <c r="D20" s="20">
        <v>34440</v>
      </c>
      <c r="E20" s="19">
        <f t="shared" si="2"/>
        <v>0</v>
      </c>
      <c r="F20" s="20">
        <v>33757.1</v>
      </c>
      <c r="G20" s="20">
        <f t="shared" si="0"/>
        <v>-682.90000000000146</v>
      </c>
      <c r="H20" s="20">
        <f t="shared" si="1"/>
        <v>98.017131242741002</v>
      </c>
    </row>
    <row r="21" spans="1:8" s="17" customFormat="1" ht="31.5" x14ac:dyDescent="0.2">
      <c r="A21" s="24" t="s">
        <v>41</v>
      </c>
      <c r="B21" s="29" t="s">
        <v>42</v>
      </c>
      <c r="C21" s="20">
        <v>444075</v>
      </c>
      <c r="D21" s="20">
        <v>444075</v>
      </c>
      <c r="E21" s="19">
        <f t="shared" si="2"/>
        <v>0</v>
      </c>
      <c r="F21" s="20">
        <v>430071.7</v>
      </c>
      <c r="G21" s="20">
        <f t="shared" si="0"/>
        <v>-14003.299999999988</v>
      </c>
      <c r="H21" s="20">
        <f t="shared" si="1"/>
        <v>96.846636266396445</v>
      </c>
    </row>
    <row r="22" spans="1:8" s="17" customFormat="1" x14ac:dyDescent="0.2">
      <c r="A22" s="24" t="s">
        <v>43</v>
      </c>
      <c r="B22" s="29" t="s">
        <v>44</v>
      </c>
      <c r="C22" s="20">
        <v>443275</v>
      </c>
      <c r="D22" s="20">
        <v>443275</v>
      </c>
      <c r="E22" s="19">
        <f t="shared" si="2"/>
        <v>0</v>
      </c>
      <c r="F22" s="20">
        <v>429571.2</v>
      </c>
      <c r="G22" s="20">
        <f t="shared" si="0"/>
        <v>-13703.799999999988</v>
      </c>
      <c r="H22" s="20">
        <f t="shared" si="1"/>
        <v>96.908510518301284</v>
      </c>
    </row>
    <row r="23" spans="1:8" s="17" customFormat="1" ht="31.5" x14ac:dyDescent="0.2">
      <c r="A23" s="24" t="s">
        <v>45</v>
      </c>
      <c r="B23" s="29" t="s">
        <v>46</v>
      </c>
      <c r="C23" s="20">
        <v>800</v>
      </c>
      <c r="D23" s="20">
        <v>800</v>
      </c>
      <c r="E23" s="19">
        <f t="shared" si="2"/>
        <v>0</v>
      </c>
      <c r="F23" s="20">
        <v>500.5</v>
      </c>
      <c r="G23" s="20">
        <f t="shared" si="0"/>
        <v>-299.5</v>
      </c>
      <c r="H23" s="20">
        <f t="shared" si="1"/>
        <v>62.5625</v>
      </c>
    </row>
    <row r="24" spans="1:8" s="17" customFormat="1" x14ac:dyDescent="0.2">
      <c r="A24" s="24" t="s">
        <v>47</v>
      </c>
      <c r="B24" s="29" t="s">
        <v>48</v>
      </c>
      <c r="C24" s="20">
        <v>484742.2</v>
      </c>
      <c r="D24" s="20">
        <v>442550.7</v>
      </c>
      <c r="E24" s="19">
        <f t="shared" si="2"/>
        <v>-42191.5</v>
      </c>
      <c r="F24" s="20">
        <v>376077.6</v>
      </c>
      <c r="G24" s="20">
        <f t="shared" si="0"/>
        <v>-66473.100000000035</v>
      </c>
      <c r="H24" s="20">
        <f t="shared" si="1"/>
        <v>84.979551495455766</v>
      </c>
    </row>
    <row r="25" spans="1:8" s="17" customFormat="1" ht="63" x14ac:dyDescent="0.2">
      <c r="A25" s="24" t="s">
        <v>104</v>
      </c>
      <c r="B25" s="29" t="s">
        <v>105</v>
      </c>
      <c r="C25" s="20">
        <v>29176</v>
      </c>
      <c r="D25" s="20">
        <v>21395.8</v>
      </c>
      <c r="E25" s="19">
        <f t="shared" ref="E25:E26" si="3">D25-C25</f>
        <v>-7780.2000000000007</v>
      </c>
      <c r="F25" s="20">
        <v>15203.9</v>
      </c>
      <c r="G25" s="20">
        <f t="shared" ref="G25:G26" si="4">F25-D25</f>
        <v>-6191.9</v>
      </c>
      <c r="H25" s="20">
        <f t="shared" ref="H25:H26" si="5">F25/D25*100</f>
        <v>71.060208078220953</v>
      </c>
    </row>
    <row r="26" spans="1:8" s="17" customFormat="1" ht="31.5" x14ac:dyDescent="0.2">
      <c r="A26" s="24" t="s">
        <v>106</v>
      </c>
      <c r="B26" s="29" t="s">
        <v>107</v>
      </c>
      <c r="C26" s="20">
        <v>455566.2</v>
      </c>
      <c r="D26" s="20">
        <v>421154.9</v>
      </c>
      <c r="E26" s="19">
        <f t="shared" si="3"/>
        <v>-34411.299999999988</v>
      </c>
      <c r="F26" s="20">
        <v>360873.2</v>
      </c>
      <c r="G26" s="20">
        <f t="shared" si="4"/>
        <v>-60281.700000000012</v>
      </c>
      <c r="H26" s="20">
        <f t="shared" si="5"/>
        <v>85.686572802548426</v>
      </c>
    </row>
    <row r="27" spans="1:8" s="17" customFormat="1" ht="31.5" x14ac:dyDescent="0.2">
      <c r="A27" s="24" t="s">
        <v>86</v>
      </c>
      <c r="B27" s="29" t="s">
        <v>87</v>
      </c>
      <c r="C27" s="20">
        <v>0</v>
      </c>
      <c r="D27" s="20">
        <v>0</v>
      </c>
      <c r="E27" s="19">
        <f t="shared" si="2"/>
        <v>0</v>
      </c>
      <c r="F27" s="20">
        <v>-6.8</v>
      </c>
      <c r="G27" s="20">
        <f t="shared" si="0"/>
        <v>-6.8</v>
      </c>
      <c r="H27" s="20"/>
    </row>
    <row r="28" spans="1:8" s="17" customFormat="1" ht="31.5" x14ac:dyDescent="0.2">
      <c r="A28" s="24" t="s">
        <v>49</v>
      </c>
      <c r="B28" s="29" t="s">
        <v>50</v>
      </c>
      <c r="C28" s="20">
        <v>66086.8</v>
      </c>
      <c r="D28" s="20">
        <v>2013594.5</v>
      </c>
      <c r="E28" s="19">
        <f t="shared" si="2"/>
        <v>1947507.7</v>
      </c>
      <c r="F28" s="20">
        <v>2036172.5</v>
      </c>
      <c r="G28" s="20">
        <f t="shared" si="0"/>
        <v>22578</v>
      </c>
      <c r="H28" s="20">
        <f t="shared" si="1"/>
        <v>101.12127839046043</v>
      </c>
    </row>
    <row r="29" spans="1:8" s="17" customFormat="1" ht="63" x14ac:dyDescent="0.2">
      <c r="A29" s="24" t="s">
        <v>51</v>
      </c>
      <c r="B29" s="29" t="s">
        <v>52</v>
      </c>
      <c r="C29" s="20">
        <v>14227.3</v>
      </c>
      <c r="D29" s="20">
        <v>42980</v>
      </c>
      <c r="E29" s="19">
        <f t="shared" si="2"/>
        <v>28752.7</v>
      </c>
      <c r="F29" s="20">
        <v>57583.6</v>
      </c>
      <c r="G29" s="20">
        <f t="shared" si="0"/>
        <v>14603.599999999999</v>
      </c>
      <c r="H29" s="20">
        <f t="shared" si="1"/>
        <v>133.97766402978129</v>
      </c>
    </row>
    <row r="30" spans="1:8" s="17" customFormat="1" x14ac:dyDescent="0.2">
      <c r="A30" s="24" t="s">
        <v>53</v>
      </c>
      <c r="B30" s="29" t="s">
        <v>54</v>
      </c>
      <c r="C30" s="20">
        <v>0</v>
      </c>
      <c r="D30" s="20">
        <v>1900000</v>
      </c>
      <c r="E30" s="19">
        <f t="shared" si="2"/>
        <v>1900000</v>
      </c>
      <c r="F30" s="20">
        <v>1898311.6</v>
      </c>
      <c r="G30" s="20">
        <f t="shared" si="0"/>
        <v>-1688.3999999999069</v>
      </c>
      <c r="H30" s="20">
        <f t="shared" si="1"/>
        <v>99.911136842105265</v>
      </c>
    </row>
    <row r="31" spans="1:8" s="17" customFormat="1" x14ac:dyDescent="0.2">
      <c r="A31" s="24" t="s">
        <v>55</v>
      </c>
      <c r="B31" s="29" t="s">
        <v>56</v>
      </c>
      <c r="C31" s="20">
        <v>1309.5</v>
      </c>
      <c r="D31" s="20">
        <v>1309.5</v>
      </c>
      <c r="E31" s="19">
        <f t="shared" si="2"/>
        <v>0</v>
      </c>
      <c r="F31" s="20">
        <v>1305.9000000000001</v>
      </c>
      <c r="G31" s="20">
        <f t="shared" si="0"/>
        <v>-3.5999999999999091</v>
      </c>
      <c r="H31" s="20">
        <f t="shared" si="1"/>
        <v>99.725085910652936</v>
      </c>
    </row>
    <row r="32" spans="1:8" s="17" customFormat="1" ht="78.75" x14ac:dyDescent="0.2">
      <c r="A32" s="25" t="s">
        <v>57</v>
      </c>
      <c r="B32" s="29" t="s">
        <v>58</v>
      </c>
      <c r="C32" s="20">
        <v>44500</v>
      </c>
      <c r="D32" s="20">
        <v>51500</v>
      </c>
      <c r="E32" s="19">
        <f t="shared" si="2"/>
        <v>7000</v>
      </c>
      <c r="F32" s="20">
        <v>61166</v>
      </c>
      <c r="G32" s="20">
        <f t="shared" si="0"/>
        <v>9666</v>
      </c>
      <c r="H32" s="20">
        <f t="shared" si="1"/>
        <v>118.76893203883496</v>
      </c>
    </row>
    <row r="33" spans="1:8" s="17" customFormat="1" x14ac:dyDescent="0.2">
      <c r="A33" s="24" t="s">
        <v>59</v>
      </c>
      <c r="B33" s="29" t="s">
        <v>60</v>
      </c>
      <c r="C33" s="20">
        <v>6050</v>
      </c>
      <c r="D33" s="20">
        <v>17805</v>
      </c>
      <c r="E33" s="19">
        <f t="shared" si="2"/>
        <v>11755</v>
      </c>
      <c r="F33" s="20">
        <v>17805</v>
      </c>
      <c r="G33" s="20">
        <f t="shared" si="0"/>
        <v>0</v>
      </c>
      <c r="H33" s="20">
        <f t="shared" si="1"/>
        <v>100</v>
      </c>
    </row>
    <row r="34" spans="1:8" s="17" customFormat="1" x14ac:dyDescent="0.2">
      <c r="A34" s="24" t="s">
        <v>61</v>
      </c>
      <c r="B34" s="29" t="s">
        <v>62</v>
      </c>
      <c r="C34" s="20">
        <v>588766</v>
      </c>
      <c r="D34" s="20">
        <v>418766</v>
      </c>
      <c r="E34" s="19">
        <f t="shared" si="2"/>
        <v>-170000</v>
      </c>
      <c r="F34" s="20">
        <v>539055.1</v>
      </c>
      <c r="G34" s="20">
        <f t="shared" si="0"/>
        <v>120289.09999999998</v>
      </c>
      <c r="H34" s="20">
        <f t="shared" si="1"/>
        <v>128.72465768472131</v>
      </c>
    </row>
    <row r="35" spans="1:8" s="17" customFormat="1" x14ac:dyDescent="0.2">
      <c r="A35" s="24" t="s">
        <v>63</v>
      </c>
      <c r="B35" s="29" t="s">
        <v>64</v>
      </c>
      <c r="C35" s="20">
        <v>329680</v>
      </c>
      <c r="D35" s="20">
        <v>159680</v>
      </c>
      <c r="E35" s="19">
        <f t="shared" si="2"/>
        <v>-170000</v>
      </c>
      <c r="F35" s="20">
        <v>144379.5</v>
      </c>
      <c r="G35" s="20">
        <f t="shared" si="0"/>
        <v>-15300.5</v>
      </c>
      <c r="H35" s="20">
        <f t="shared" si="1"/>
        <v>90.41802354709418</v>
      </c>
    </row>
    <row r="36" spans="1:8" s="17" customFormat="1" x14ac:dyDescent="0.2">
      <c r="A36" s="24" t="s">
        <v>65</v>
      </c>
      <c r="B36" s="29" t="s">
        <v>66</v>
      </c>
      <c r="C36" s="20">
        <v>17082.5</v>
      </c>
      <c r="D36" s="20">
        <v>17082.5</v>
      </c>
      <c r="E36" s="19">
        <f t="shared" si="2"/>
        <v>0</v>
      </c>
      <c r="F36" s="20">
        <v>5612.9</v>
      </c>
      <c r="G36" s="20">
        <f t="shared" si="0"/>
        <v>-11469.6</v>
      </c>
      <c r="H36" s="20">
        <f t="shared" si="1"/>
        <v>32.857602809893166</v>
      </c>
    </row>
    <row r="37" spans="1:8" s="17" customFormat="1" x14ac:dyDescent="0.2">
      <c r="A37" s="24" t="s">
        <v>67</v>
      </c>
      <c r="B37" s="29" t="s">
        <v>68</v>
      </c>
      <c r="C37" s="20">
        <v>242003.5</v>
      </c>
      <c r="D37" s="20">
        <v>242003.5</v>
      </c>
      <c r="E37" s="19">
        <f t="shared" si="2"/>
        <v>0</v>
      </c>
      <c r="F37" s="20">
        <v>389062.7</v>
      </c>
      <c r="G37" s="20">
        <f t="shared" si="0"/>
        <v>147059.20000000001</v>
      </c>
      <c r="H37" s="20">
        <f t="shared" si="1"/>
        <v>160.76738559566289</v>
      </c>
    </row>
    <row r="38" spans="1:8" s="17" customFormat="1" ht="31.5" x14ac:dyDescent="0.2">
      <c r="A38" s="24" t="s">
        <v>69</v>
      </c>
      <c r="B38" s="29" t="s">
        <v>70</v>
      </c>
      <c r="C38" s="20">
        <v>145271.4</v>
      </c>
      <c r="D38" s="20">
        <v>313024.8</v>
      </c>
      <c r="E38" s="19">
        <f t="shared" si="2"/>
        <v>167753.4</v>
      </c>
      <c r="F38" s="20">
        <v>360240.6</v>
      </c>
      <c r="G38" s="20">
        <f t="shared" si="0"/>
        <v>47215.799999999988</v>
      </c>
      <c r="H38" s="20">
        <f t="shared" si="1"/>
        <v>115.08372499559141</v>
      </c>
    </row>
    <row r="39" spans="1:8" s="17" customFormat="1" x14ac:dyDescent="0.2">
      <c r="A39" s="24" t="s">
        <v>71</v>
      </c>
      <c r="B39" s="29" t="s">
        <v>72</v>
      </c>
      <c r="C39" s="20">
        <v>132917.5</v>
      </c>
      <c r="D39" s="20">
        <v>132917.5</v>
      </c>
      <c r="E39" s="19">
        <f t="shared" si="2"/>
        <v>0</v>
      </c>
      <c r="F39" s="20">
        <v>158024.6</v>
      </c>
      <c r="G39" s="20">
        <f t="shared" si="0"/>
        <v>25107.100000000006</v>
      </c>
      <c r="H39" s="20">
        <f t="shared" si="1"/>
        <v>118.88923580416424</v>
      </c>
    </row>
    <row r="40" spans="1:8" s="17" customFormat="1" x14ac:dyDescent="0.2">
      <c r="A40" s="24" t="s">
        <v>73</v>
      </c>
      <c r="B40" s="29" t="s">
        <v>74</v>
      </c>
      <c r="C40" s="20">
        <v>12353.9</v>
      </c>
      <c r="D40" s="20">
        <v>180107.3</v>
      </c>
      <c r="E40" s="19">
        <f t="shared" si="2"/>
        <v>167753.4</v>
      </c>
      <c r="F40" s="20">
        <v>202216</v>
      </c>
      <c r="G40" s="20">
        <f t="shared" si="0"/>
        <v>22108.700000000012</v>
      </c>
      <c r="H40" s="20">
        <f t="shared" si="1"/>
        <v>112.27529367216098</v>
      </c>
    </row>
    <row r="41" spans="1:8" s="17" customFormat="1" ht="31.5" x14ac:dyDescent="0.2">
      <c r="A41" s="24" t="s">
        <v>75</v>
      </c>
      <c r="B41" s="29" t="s">
        <v>76</v>
      </c>
      <c r="C41" s="20">
        <v>25115.5</v>
      </c>
      <c r="D41" s="20">
        <v>11579</v>
      </c>
      <c r="E41" s="19">
        <f t="shared" si="2"/>
        <v>-13536.5</v>
      </c>
      <c r="F41" s="20">
        <v>36153.699999999997</v>
      </c>
      <c r="G41" s="20">
        <f t="shared" si="0"/>
        <v>24574.699999999997</v>
      </c>
      <c r="H41" s="20">
        <f t="shared" si="1"/>
        <v>312.23508074963291</v>
      </c>
    </row>
    <row r="42" spans="1:8" s="17" customFormat="1" ht="63" x14ac:dyDescent="0.2">
      <c r="A42" s="25" t="s">
        <v>77</v>
      </c>
      <c r="B42" s="29" t="s">
        <v>78</v>
      </c>
      <c r="C42" s="20">
        <v>17189.3</v>
      </c>
      <c r="D42" s="20">
        <v>4634</v>
      </c>
      <c r="E42" s="19">
        <f t="shared" si="2"/>
        <v>-12555.3</v>
      </c>
      <c r="F42" s="20">
        <v>21148.3</v>
      </c>
      <c r="G42" s="20">
        <f t="shared" si="0"/>
        <v>16514.3</v>
      </c>
      <c r="H42" s="20">
        <f t="shared" si="1"/>
        <v>456.37246439361246</v>
      </c>
    </row>
    <row r="43" spans="1:8" s="17" customFormat="1" ht="31.5" x14ac:dyDescent="0.2">
      <c r="A43" s="24" t="s">
        <v>79</v>
      </c>
      <c r="B43" s="29" t="s">
        <v>80</v>
      </c>
      <c r="C43" s="20">
        <v>7926.2</v>
      </c>
      <c r="D43" s="20">
        <v>6945</v>
      </c>
      <c r="E43" s="19">
        <f t="shared" si="2"/>
        <v>-981.19999999999982</v>
      </c>
      <c r="F43" s="20">
        <v>11100.4</v>
      </c>
      <c r="G43" s="20">
        <f t="shared" si="0"/>
        <v>4155.3999999999996</v>
      </c>
      <c r="H43" s="20">
        <f t="shared" si="1"/>
        <v>159.83297336213101</v>
      </c>
    </row>
    <row r="44" spans="1:8" s="17" customFormat="1" x14ac:dyDescent="0.2">
      <c r="A44" s="24" t="s">
        <v>81</v>
      </c>
      <c r="B44" s="29" t="s">
        <v>108</v>
      </c>
      <c r="C44" s="20">
        <v>11535.1</v>
      </c>
      <c r="D44" s="20">
        <v>8778.1</v>
      </c>
      <c r="E44" s="19">
        <f t="shared" si="2"/>
        <v>-2757</v>
      </c>
      <c r="F44" s="20">
        <v>9510.2999999999993</v>
      </c>
      <c r="G44" s="20">
        <f t="shared" si="0"/>
        <v>732.19999999999891</v>
      </c>
      <c r="H44" s="20">
        <f t="shared" si="1"/>
        <v>108.34121279092285</v>
      </c>
    </row>
    <row r="45" spans="1:8" s="17" customFormat="1" ht="31.5" x14ac:dyDescent="0.2">
      <c r="A45" s="25" t="s">
        <v>109</v>
      </c>
      <c r="B45" s="29" t="s">
        <v>110</v>
      </c>
      <c r="C45" s="20">
        <v>10774.4</v>
      </c>
      <c r="D45" s="20">
        <v>8017.4</v>
      </c>
      <c r="E45" s="19">
        <f t="shared" ref="E45:E46" si="6">D45-C45</f>
        <v>-2757</v>
      </c>
      <c r="F45" s="20">
        <v>8968.7999999999993</v>
      </c>
      <c r="G45" s="20">
        <f t="shared" ref="G45:G46" si="7">F45-D45</f>
        <v>951.39999999999964</v>
      </c>
      <c r="H45" s="20">
        <f t="shared" ref="H45:H46" si="8">F45/D45*100</f>
        <v>111.86668994936014</v>
      </c>
    </row>
    <row r="46" spans="1:8" s="17" customFormat="1" ht="47.25" x14ac:dyDescent="0.2">
      <c r="A46" s="24" t="s">
        <v>111</v>
      </c>
      <c r="B46" s="29" t="s">
        <v>112</v>
      </c>
      <c r="C46" s="20">
        <v>760.7</v>
      </c>
      <c r="D46" s="20">
        <v>760.7</v>
      </c>
      <c r="E46" s="19">
        <f t="shared" si="6"/>
        <v>0</v>
      </c>
      <c r="F46" s="20">
        <v>541.4</v>
      </c>
      <c r="G46" s="20">
        <f t="shared" si="7"/>
        <v>-219.30000000000007</v>
      </c>
      <c r="H46" s="20">
        <f t="shared" si="8"/>
        <v>71.171289601682659</v>
      </c>
    </row>
    <row r="47" spans="1:8" s="17" customFormat="1" x14ac:dyDescent="0.2">
      <c r="A47" s="24" t="s">
        <v>82</v>
      </c>
      <c r="B47" s="29" t="s">
        <v>83</v>
      </c>
      <c r="C47" s="20">
        <v>410551.4</v>
      </c>
      <c r="D47" s="20">
        <v>738811.6</v>
      </c>
      <c r="E47" s="19">
        <f t="shared" si="2"/>
        <v>328260.19999999995</v>
      </c>
      <c r="F47" s="20">
        <v>985430.5</v>
      </c>
      <c r="G47" s="20">
        <f t="shared" si="0"/>
        <v>246618.90000000002</v>
      </c>
      <c r="H47" s="20">
        <f t="shared" si="1"/>
        <v>133.38048563395594</v>
      </c>
    </row>
    <row r="48" spans="1:8" s="17" customFormat="1" ht="31.5" x14ac:dyDescent="0.2">
      <c r="A48" s="25" t="s">
        <v>113</v>
      </c>
      <c r="B48" s="29" t="s">
        <v>114</v>
      </c>
      <c r="C48" s="20">
        <v>376738.1</v>
      </c>
      <c r="D48" s="20">
        <v>588687.1</v>
      </c>
      <c r="E48" s="19">
        <f t="shared" ref="E48:E52" si="9">D48-C48</f>
        <v>211949</v>
      </c>
      <c r="F48" s="20">
        <v>713919.8</v>
      </c>
      <c r="G48" s="20">
        <f t="shared" ref="G48:G52" si="10">F48-D48</f>
        <v>125232.70000000007</v>
      </c>
      <c r="H48" s="20">
        <f t="shared" ref="H48:H52" si="11">F48/D48*100</f>
        <v>121.27321967816181</v>
      </c>
    </row>
    <row r="49" spans="1:8" s="17" customFormat="1" ht="31.5" x14ac:dyDescent="0.2">
      <c r="A49" s="24" t="s">
        <v>115</v>
      </c>
      <c r="B49" s="29" t="s">
        <v>116</v>
      </c>
      <c r="C49" s="20">
        <v>5982</v>
      </c>
      <c r="D49" s="20">
        <v>353</v>
      </c>
      <c r="E49" s="19">
        <f t="shared" si="9"/>
        <v>-5629</v>
      </c>
      <c r="F49" s="20">
        <v>636.4</v>
      </c>
      <c r="G49" s="20">
        <f t="shared" si="10"/>
        <v>283.39999999999998</v>
      </c>
      <c r="H49" s="20">
        <f t="shared" si="11"/>
        <v>180.28328611898016</v>
      </c>
    </row>
    <row r="50" spans="1:8" s="17" customFormat="1" ht="94.5" x14ac:dyDescent="0.2">
      <c r="A50" s="24" t="s">
        <v>117</v>
      </c>
      <c r="B50" s="29" t="s">
        <v>118</v>
      </c>
      <c r="C50" s="20">
        <v>14493.3</v>
      </c>
      <c r="D50" s="20">
        <v>4549.8999999999996</v>
      </c>
      <c r="E50" s="19">
        <f t="shared" si="9"/>
        <v>-9943.4</v>
      </c>
      <c r="F50" s="20">
        <v>28055.1</v>
      </c>
      <c r="G50" s="20">
        <f t="shared" si="10"/>
        <v>23505.199999999997</v>
      </c>
      <c r="H50" s="20">
        <f t="shared" si="11"/>
        <v>616.60915624519225</v>
      </c>
    </row>
    <row r="51" spans="1:8" s="17" customFormat="1" x14ac:dyDescent="0.2">
      <c r="A51" s="24" t="s">
        <v>119</v>
      </c>
      <c r="B51" s="29" t="s">
        <v>120</v>
      </c>
      <c r="C51" s="20">
        <v>138</v>
      </c>
      <c r="D51" s="20">
        <v>132021.6</v>
      </c>
      <c r="E51" s="19">
        <f t="shared" si="9"/>
        <v>131883.6</v>
      </c>
      <c r="F51" s="20">
        <v>216565.7</v>
      </c>
      <c r="G51" s="20">
        <f t="shared" si="10"/>
        <v>84544.1</v>
      </c>
      <c r="H51" s="20">
        <f t="shared" si="11"/>
        <v>164.0380816472456</v>
      </c>
    </row>
    <row r="52" spans="1:8" s="17" customFormat="1" x14ac:dyDescent="0.2">
      <c r="A52" s="24" t="s">
        <v>121</v>
      </c>
      <c r="B52" s="29" t="s">
        <v>122</v>
      </c>
      <c r="C52" s="20">
        <v>13200</v>
      </c>
      <c r="D52" s="20">
        <v>13200</v>
      </c>
      <c r="E52" s="19">
        <f t="shared" si="9"/>
        <v>0</v>
      </c>
      <c r="F52" s="20">
        <v>26253.5</v>
      </c>
      <c r="G52" s="20">
        <f t="shared" si="10"/>
        <v>13053.5</v>
      </c>
      <c r="H52" s="20">
        <f t="shared" si="11"/>
        <v>198.89015151515153</v>
      </c>
    </row>
    <row r="53" spans="1:8" s="17" customFormat="1" x14ac:dyDescent="0.2">
      <c r="A53" s="24" t="s">
        <v>84</v>
      </c>
      <c r="B53" s="29" t="s">
        <v>85</v>
      </c>
      <c r="C53" s="20">
        <v>555007</v>
      </c>
      <c r="D53" s="20">
        <v>555007</v>
      </c>
      <c r="E53" s="19">
        <f t="shared" si="2"/>
        <v>0</v>
      </c>
      <c r="F53" s="20">
        <v>474546.3</v>
      </c>
      <c r="G53" s="20">
        <f t="shared" si="0"/>
        <v>-80460.700000000012</v>
      </c>
      <c r="H53" s="20">
        <f t="shared" si="1"/>
        <v>85.502759424655906</v>
      </c>
    </row>
    <row r="54" spans="1:8" s="17" customFormat="1" x14ac:dyDescent="0.2">
      <c r="A54" s="24" t="s">
        <v>123</v>
      </c>
      <c r="B54" s="29" t="s">
        <v>124</v>
      </c>
      <c r="C54" s="20">
        <v>555007</v>
      </c>
      <c r="D54" s="20">
        <v>555007</v>
      </c>
      <c r="E54" s="19">
        <f t="shared" si="2"/>
        <v>0</v>
      </c>
      <c r="F54" s="20">
        <v>472943.9</v>
      </c>
      <c r="G54" s="20">
        <f t="shared" si="0"/>
        <v>-82063.099999999977</v>
      </c>
      <c r="H54" s="20">
        <f t="shared" si="1"/>
        <v>85.214042345411869</v>
      </c>
    </row>
    <row r="55" spans="1:8" s="16" customFormat="1" x14ac:dyDescent="0.2">
      <c r="A55" s="23" t="s">
        <v>8</v>
      </c>
      <c r="B55" s="28" t="s">
        <v>0</v>
      </c>
      <c r="C55" s="22">
        <v>12068186.5</v>
      </c>
      <c r="D55" s="22">
        <v>21448368.600000001</v>
      </c>
      <c r="E55" s="18">
        <f t="shared" si="2"/>
        <v>9380182.1000000015</v>
      </c>
      <c r="F55" s="22">
        <v>22911178.699999999</v>
      </c>
      <c r="G55" s="22">
        <f t="shared" si="0"/>
        <v>1462810.0999999978</v>
      </c>
      <c r="H55" s="22">
        <f t="shared" si="1"/>
        <v>106.82014621848674</v>
      </c>
    </row>
    <row r="56" spans="1:8" s="17" customFormat="1" ht="31.5" x14ac:dyDescent="0.2">
      <c r="A56" s="24" t="s">
        <v>18</v>
      </c>
      <c r="B56" s="29" t="s">
        <v>1</v>
      </c>
      <c r="C56" s="20">
        <v>11301156.6</v>
      </c>
      <c r="D56" s="20">
        <v>18793565.699999999</v>
      </c>
      <c r="E56" s="19">
        <f t="shared" si="2"/>
        <v>7492409.0999999996</v>
      </c>
      <c r="F56" s="20">
        <v>19855709.5</v>
      </c>
      <c r="G56" s="20">
        <f t="shared" si="0"/>
        <v>1062143.8000000007</v>
      </c>
      <c r="H56" s="20">
        <f t="shared" si="1"/>
        <v>105.65163533602356</v>
      </c>
    </row>
    <row r="57" spans="1:8" s="17" customFormat="1" x14ac:dyDescent="0.2">
      <c r="A57" s="24" t="s">
        <v>127</v>
      </c>
      <c r="B57" s="29" t="s">
        <v>128</v>
      </c>
      <c r="C57" s="20">
        <v>0</v>
      </c>
      <c r="D57" s="20">
        <v>1655020.9</v>
      </c>
      <c r="E57" s="19">
        <f t="shared" si="2"/>
        <v>1655020.9</v>
      </c>
      <c r="F57" s="20">
        <v>1993324.9</v>
      </c>
      <c r="G57" s="20">
        <f t="shared" si="0"/>
        <v>338304</v>
      </c>
      <c r="H57" s="20">
        <f t="shared" si="1"/>
        <v>120.44107116713754</v>
      </c>
    </row>
    <row r="58" spans="1:8" s="17" customFormat="1" ht="31.5" x14ac:dyDescent="0.2">
      <c r="A58" s="24" t="s">
        <v>92</v>
      </c>
      <c r="B58" s="29" t="s">
        <v>93</v>
      </c>
      <c r="C58" s="20">
        <v>5306245.0999999996</v>
      </c>
      <c r="D58" s="20">
        <v>6492048.5999999996</v>
      </c>
      <c r="E58" s="19">
        <f t="shared" si="2"/>
        <v>1185803.5</v>
      </c>
      <c r="F58" s="20">
        <v>6325901.2999999998</v>
      </c>
      <c r="G58" s="20">
        <f t="shared" si="0"/>
        <v>-166147.29999999981</v>
      </c>
      <c r="H58" s="20">
        <f t="shared" si="1"/>
        <v>97.440756990020077</v>
      </c>
    </row>
    <row r="59" spans="1:8" s="17" customFormat="1" x14ac:dyDescent="0.2">
      <c r="A59" s="24" t="s">
        <v>94</v>
      </c>
      <c r="B59" s="29" t="s">
        <v>129</v>
      </c>
      <c r="C59" s="20">
        <v>4736973</v>
      </c>
      <c r="D59" s="20">
        <v>5863425.5</v>
      </c>
      <c r="E59" s="19">
        <f t="shared" si="2"/>
        <v>1126452.5</v>
      </c>
      <c r="F59" s="20">
        <v>5767231.7999999998</v>
      </c>
      <c r="G59" s="20">
        <f t="shared" si="0"/>
        <v>-96193.700000000186</v>
      </c>
      <c r="H59" s="20">
        <f t="shared" si="1"/>
        <v>98.359428289828188</v>
      </c>
    </row>
    <row r="60" spans="1:8" s="17" customFormat="1" x14ac:dyDescent="0.2">
      <c r="A60" s="24" t="s">
        <v>95</v>
      </c>
      <c r="B60" s="29" t="s">
        <v>2</v>
      </c>
      <c r="C60" s="20">
        <v>1257938.5</v>
      </c>
      <c r="D60" s="20">
        <v>4783070.7</v>
      </c>
      <c r="E60" s="19">
        <f t="shared" si="2"/>
        <v>3525132.2</v>
      </c>
      <c r="F60" s="20">
        <f>5558609.1+210122+520.4</f>
        <v>5769251.5</v>
      </c>
      <c r="G60" s="20">
        <f t="shared" si="0"/>
        <v>986180.79999999981</v>
      </c>
      <c r="H60" s="20">
        <f t="shared" si="1"/>
        <v>120.61815226774715</v>
      </c>
    </row>
    <row r="61" spans="1:8" s="17" customFormat="1" ht="31.5" x14ac:dyDescent="0.2">
      <c r="A61" s="24" t="s">
        <v>9</v>
      </c>
      <c r="B61" s="29" t="s">
        <v>101</v>
      </c>
      <c r="C61" s="20">
        <v>767029.9</v>
      </c>
      <c r="D61" s="20">
        <v>970481.4</v>
      </c>
      <c r="E61" s="19">
        <f t="shared" si="2"/>
        <v>203451.5</v>
      </c>
      <c r="F61" s="20">
        <v>1366748</v>
      </c>
      <c r="G61" s="20">
        <f t="shared" si="0"/>
        <v>396266.6</v>
      </c>
      <c r="H61" s="20">
        <f t="shared" si="1"/>
        <v>140.83196236424521</v>
      </c>
    </row>
    <row r="62" spans="1:8" s="17" customFormat="1" ht="31.5" x14ac:dyDescent="0.2">
      <c r="A62" s="24" t="s">
        <v>96</v>
      </c>
      <c r="B62" s="29" t="s">
        <v>100</v>
      </c>
      <c r="C62" s="20">
        <v>767029.9</v>
      </c>
      <c r="D62" s="20">
        <v>970481.4</v>
      </c>
      <c r="E62" s="19">
        <f t="shared" si="2"/>
        <v>203451.5</v>
      </c>
      <c r="F62" s="20">
        <v>1366748</v>
      </c>
      <c r="G62" s="20">
        <f t="shared" si="0"/>
        <v>396266.6</v>
      </c>
      <c r="H62" s="20">
        <f t="shared" si="1"/>
        <v>140.83196236424521</v>
      </c>
    </row>
    <row r="63" spans="1:8" ht="31.5" x14ac:dyDescent="0.25">
      <c r="A63" s="24" t="s">
        <v>130</v>
      </c>
      <c r="B63" s="29" t="s">
        <v>97</v>
      </c>
      <c r="C63" s="20">
        <v>0</v>
      </c>
      <c r="D63" s="20">
        <v>120244.7</v>
      </c>
      <c r="E63" s="19">
        <f t="shared" si="2"/>
        <v>120244.7</v>
      </c>
      <c r="F63" s="20">
        <v>120244.7</v>
      </c>
      <c r="G63" s="20">
        <f t="shared" si="0"/>
        <v>0</v>
      </c>
      <c r="H63" s="20">
        <f t="shared" si="1"/>
        <v>100</v>
      </c>
    </row>
    <row r="64" spans="1:8" ht="31.5" x14ac:dyDescent="0.25">
      <c r="A64" s="24" t="s">
        <v>131</v>
      </c>
      <c r="B64" s="29" t="s">
        <v>98</v>
      </c>
      <c r="C64" s="20">
        <v>0</v>
      </c>
      <c r="D64" s="20">
        <v>120244.7</v>
      </c>
      <c r="E64" s="19">
        <f t="shared" si="2"/>
        <v>120244.7</v>
      </c>
      <c r="F64" s="20">
        <v>120244.7</v>
      </c>
      <c r="G64" s="20">
        <f t="shared" si="0"/>
        <v>0</v>
      </c>
      <c r="H64" s="20">
        <f t="shared" si="1"/>
        <v>100</v>
      </c>
    </row>
    <row r="65" spans="1:8" ht="78.75" x14ac:dyDescent="0.25">
      <c r="A65" s="24" t="s">
        <v>125</v>
      </c>
      <c r="B65" s="29" t="s">
        <v>126</v>
      </c>
      <c r="C65" s="20">
        <v>0</v>
      </c>
      <c r="D65" s="20">
        <v>1564076.8</v>
      </c>
      <c r="E65" s="19">
        <f t="shared" si="2"/>
        <v>1564076.8</v>
      </c>
      <c r="F65" s="20">
        <v>1606820.8</v>
      </c>
      <c r="G65" s="20">
        <f t="shared" si="0"/>
        <v>42744</v>
      </c>
      <c r="H65" s="20">
        <f t="shared" si="1"/>
        <v>102.73285813075164</v>
      </c>
    </row>
    <row r="66" spans="1:8" ht="47.25" x14ac:dyDescent="0.25">
      <c r="A66" s="24" t="s">
        <v>132</v>
      </c>
      <c r="B66" s="29" t="s">
        <v>99</v>
      </c>
      <c r="C66" s="20">
        <v>0</v>
      </c>
      <c r="D66" s="20">
        <v>0</v>
      </c>
      <c r="E66" s="19">
        <f t="shared" ref="E66" si="12">D66-C66</f>
        <v>0</v>
      </c>
      <c r="F66" s="20">
        <v>-39044.300000000003</v>
      </c>
      <c r="G66" s="20">
        <f t="shared" si="0"/>
        <v>-39044.300000000003</v>
      </c>
      <c r="H66" s="20"/>
    </row>
  </sheetData>
  <autoFilter ref="A7:H62"/>
  <mergeCells count="3">
    <mergeCell ref="G1:H1"/>
    <mergeCell ref="A2:H2"/>
    <mergeCell ref="A3:H3"/>
  </mergeCells>
  <phoneticPr fontId="0" type="noConversion"/>
  <pageMargins left="0.78740157480314965" right="0.78740157480314965" top="0.78740157480314965" bottom="0.78740157480314965" header="0.35433070866141736" footer="0.51181102362204722"/>
  <pageSetup paperSize="9" scale="56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</vt:lpstr>
      <vt:lpstr>'2020 год'!Заголовки_для_печати</vt:lpstr>
      <vt:lpstr>'2020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Васютина Ольга Валерьевна</cp:lastModifiedBy>
  <cp:lastPrinted>2021-04-26T08:34:07Z</cp:lastPrinted>
  <dcterms:created xsi:type="dcterms:W3CDTF">2002-03-11T10:22:12Z</dcterms:created>
  <dcterms:modified xsi:type="dcterms:W3CDTF">2021-04-26T08:34:33Z</dcterms:modified>
</cp:coreProperties>
</file>