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7935" activeTab="0"/>
  </bookViews>
  <sheets>
    <sheet name="лист 1" sheetId="1" r:id="rId1"/>
  </sheets>
  <definedNames>
    <definedName name="_xlnm.Print_Area" localSheetId="0">'лист 1'!$A$1:$K$42</definedName>
  </definedNames>
  <calcPr fullCalcOnLoad="1"/>
</workbook>
</file>

<file path=xl/sharedStrings.xml><?xml version="1.0" encoding="utf-8"?>
<sst xmlns="http://schemas.openxmlformats.org/spreadsheetml/2006/main" count="70" uniqueCount="64">
  <si>
    <t>тыс.руб.</t>
  </si>
  <si>
    <t>Утвержденные бюджетные назначения</t>
  </si>
  <si>
    <t>% исполнения</t>
  </si>
  <si>
    <t xml:space="preserve">ДОХОДЫ </t>
  </si>
  <si>
    <t xml:space="preserve">РАСХОДЫ </t>
  </si>
  <si>
    <t>0100</t>
  </si>
  <si>
    <t>Общегосударственные вопросы</t>
  </si>
  <si>
    <t>0105</t>
  </si>
  <si>
    <t>0106</t>
  </si>
  <si>
    <t>0200</t>
  </si>
  <si>
    <t xml:space="preserve">Национальная оборона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</si>
  <si>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</si>
  <si>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</si>
  <si>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</si>
  <si>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</si>
  <si>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</si>
  <si>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</si>
  <si>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</si>
  <si>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0700</t>
  </si>
  <si>
    <t>Образование</t>
  </si>
  <si>
    <t>0800</t>
  </si>
  <si>
    <t>1000</t>
  </si>
  <si>
    <t>Социальная политика</t>
  </si>
  <si>
    <t>1100</t>
  </si>
  <si>
    <t>Кредиты кредитных организаций в валюте Российской Федерации</t>
  </si>
  <si>
    <t>Бюджетные кредиты от других бюджетов бюджетной системы</t>
  </si>
  <si>
    <t>Изменение остатков средств на счетах по учету средств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</si>
  <si>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</si>
  <si>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</si>
  <si>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</si>
  <si>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</si>
  <si>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</si>
  <si>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</si>
  <si>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Обслуживание муниципального долга</t>
  </si>
  <si>
    <t>Наименование раздела,подраздела</t>
  </si>
  <si>
    <t>Источники финансирования дефицита:</t>
  </si>
  <si>
    <t>№ раздела, подраздела</t>
  </si>
  <si>
    <t>790</t>
  </si>
  <si>
    <t>0102</t>
  </si>
  <si>
    <t>0103</t>
  </si>
  <si>
    <t>ПРОФИЦИТ БЮДЖЕТА (со знаком "плюс"), ДЕФИЦИТ БЮДЖЕТА (со знаком "минус")</t>
  </si>
  <si>
    <t>Межбюджетные трансферты общего характера</t>
  </si>
  <si>
    <t>Иные  источники финансирования</t>
  </si>
  <si>
    <t>Охрана окружающей среды</t>
  </si>
  <si>
    <t>Исполнено</t>
  </si>
  <si>
    <t>Доля в общей сумме (по графе исполнено)</t>
  </si>
  <si>
    <t>из них:</t>
  </si>
  <si>
    <t xml:space="preserve">Рост (снижение) к аналогичному периоду прошлого года (по графе исполнено)  </t>
  </si>
  <si>
    <t>Налоговые доходы</t>
  </si>
  <si>
    <t>Неналоговые доходы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</si>
  <si>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</si>
  <si>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</si>
  <si>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</si>
  <si>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</si>
  <si>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</si>
  <si>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</si>
  <si>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</si>
  <si>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Безвозмездные поступления</t>
  </si>
  <si>
    <t>Иные межбюджетные трансферты</t>
  </si>
  <si>
    <t>Возврат остатков субсидий, субвенций и иных межбюджетных трансфертов , имеющих целевое назначение, прошлых лет</t>
  </si>
  <si>
    <t>Субвенции на обеспечение полномочий по предоставлению дотаций на выравнивание бюджетной обеспеченности поселений</t>
  </si>
  <si>
    <t>Исполнение консолидированных бюджетов муниципальных образований по состоянию на 01.10.2020 г.</t>
  </si>
  <si>
    <t>Справочно: на 01.10.2019 г.</t>
  </si>
  <si>
    <t>на 01.10.2020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</si>
</sst>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00"/>
    <numFmt numFmtId="176" formatCode="0.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###\ ###\ ###\ ###\ ##0.00"/>
  </numFmts>
  <fonts count="45">
    <font>
      <sz val="10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top" shrinkToFit="1"/>
    </xf>
    <xf numFmtId="172" fontId="4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horizontal="left" vertical="top" wrapText="1" shrinkToFit="1"/>
    </xf>
    <xf numFmtId="172" fontId="2" fillId="0" borderId="10" xfId="0" applyNumberFormat="1" applyFont="1" applyBorder="1" applyAlignment="1">
      <alignment vertical="top" shrinkToFit="1"/>
    </xf>
    <xf numFmtId="172" fontId="2" fillId="0" borderId="10" xfId="0" applyNumberFormat="1" applyFont="1" applyBorder="1" applyAlignment="1">
      <alignment shrinkToFit="1"/>
    </xf>
    <xf numFmtId="49" fontId="4" fillId="0" borderId="10" xfId="0" applyNumberFormat="1" applyFon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 shrinkToFit="1"/>
    </xf>
    <xf numFmtId="172" fontId="4" fillId="0" borderId="10" xfId="0" applyNumberFormat="1" applyFont="1" applyBorder="1" applyAlignment="1">
      <alignment shrinkToFit="1"/>
    </xf>
    <xf numFmtId="0" fontId="2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left" wrapText="1" shrinkToFit="1"/>
    </xf>
    <xf numFmtId="0" fontId="2" fillId="0" borderId="10" xfId="0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172" fontId="2" fillId="0" borderId="0" xfId="0" applyNumberFormat="1" applyFont="1" applyAlignment="1">
      <alignment vertical="top" shrinkToFi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 shrinkToFit="1"/>
    </xf>
    <xf numFmtId="0" fontId="2" fillId="0" borderId="10" xfId="0" applyFont="1" applyBorder="1" applyAlignment="1">
      <alignment vertical="top" shrinkToFit="1"/>
    </xf>
    <xf numFmtId="0" fontId="2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shrinkToFit="1"/>
    </xf>
    <xf numFmtId="172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shrinkToFit="1"/>
    </xf>
    <xf numFmtId="172" fontId="0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vertical="top" shrinkToFit="1"/>
    </xf>
    <xf numFmtId="173" fontId="2" fillId="0" borderId="10" xfId="0" applyNumberFormat="1" applyFont="1" applyBorder="1" applyAlignment="1">
      <alignment shrinkToFit="1"/>
    </xf>
    <xf numFmtId="172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 shrinkToFit="1"/>
    </xf>
    <xf numFmtId="173" fontId="4" fillId="0" borderId="10" xfId="0" applyNumberFormat="1" applyFont="1" applyBorder="1" applyAlignment="1">
      <alignment horizontal="right" vertical="top" wrapText="1" shrinkToFit="1"/>
    </xf>
    <xf numFmtId="173" fontId="2" fillId="0" borderId="10" xfId="0" applyNumberFormat="1" applyFont="1" applyBorder="1" applyAlignment="1">
      <alignment horizontal="right" vertical="top" wrapText="1" shrinkToFit="1"/>
    </xf>
    <xf numFmtId="173" fontId="2" fillId="0" borderId="10" xfId="0" applyNumberFormat="1" applyFont="1" applyBorder="1" applyAlignment="1">
      <alignment horizontal="right" wrapText="1" shrinkToFit="1"/>
    </xf>
    <xf numFmtId="173" fontId="2" fillId="0" borderId="10" xfId="0" applyNumberFormat="1" applyFont="1" applyBorder="1" applyAlignment="1">
      <alignment horizontal="right" vertical="justify" wrapText="1" shrinkToFit="1"/>
    </xf>
    <xf numFmtId="49" fontId="2" fillId="0" borderId="10" xfId="0" applyNumberFormat="1" applyFont="1" applyBorder="1" applyAlignment="1">
      <alignment horizontal="left" wrapText="1" shrinkToFit="1"/>
    </xf>
    <xf numFmtId="0" fontId="2" fillId="0" borderId="10" xfId="0" applyNumberFormat="1" applyFont="1" applyBorder="1" applyAlignment="1">
      <alignment horizontal="center" vertical="top" wrapText="1" shrinkToFit="1"/>
    </xf>
    <xf numFmtId="0" fontId="2" fillId="0" borderId="11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173" fontId="4" fillId="0" borderId="10" xfId="0" applyNumberFormat="1" applyFont="1" applyBorder="1" applyAlignment="1">
      <alignment shrinkToFit="1"/>
    </xf>
    <xf numFmtId="172" fontId="2" fillId="0" borderId="10" xfId="0" applyNumberFormat="1" applyFont="1" applyBorder="1" applyAlignment="1">
      <alignment vertical="top" shrinkToFit="1"/>
    </xf>
    <xf numFmtId="17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wrapText="1" shrinkToFit="1"/>
    </xf>
    <xf numFmtId="173" fontId="4" fillId="0" borderId="10" xfId="0" applyNumberFormat="1" applyFont="1" applyBorder="1" applyAlignment="1">
      <alignment horizontal="right" wrapText="1" shrinkToFit="1"/>
    </xf>
    <xf numFmtId="17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shrinkToFit="1"/>
    </xf>
    <xf numFmtId="187" fontId="2" fillId="0" borderId="10" xfId="0" applyNumberFormat="1" applyFont="1" applyBorder="1" applyAlignment="1">
      <alignment shrinkToFit="1"/>
    </xf>
    <xf numFmtId="173" fontId="2" fillId="0" borderId="0" xfId="0" applyNumberFormat="1" applyFont="1" applyAlignment="1">
      <alignment vertical="top" shrinkToFit="1"/>
    </xf>
    <xf numFmtId="2" fontId="2" fillId="0" borderId="10" xfId="0" applyNumberFormat="1" applyFont="1" applyBorder="1" applyAlignment="1">
      <alignment horizontal="right" vertical="top" wrapText="1" shrinkToFit="1"/>
    </xf>
    <xf numFmtId="188" fontId="2" fillId="0" borderId="10" xfId="0" applyNumberFormat="1" applyFont="1" applyBorder="1" applyAlignment="1">
      <alignment horizontal="right" vertical="top" wrapText="1" shrinkToFit="1"/>
    </xf>
    <xf numFmtId="2" fontId="2" fillId="0" borderId="10" xfId="0" applyNumberFormat="1" applyFont="1" applyBorder="1" applyAlignment="1">
      <alignment vertical="top" shrinkToFit="1"/>
    </xf>
    <xf numFmtId="188" fontId="2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12" xfId="0" applyFont="1" applyBorder="1" applyAlignment="1">
      <alignment horizontal="center" vertical="top" shrinkToFit="1"/>
    </xf>
    <xf numFmtId="0" fontId="0" fillId="0" borderId="13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vertical="top" shrinkToFit="1"/>
    </xf>
    <xf numFmtId="0" fontId="2" fillId="0" borderId="10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shrinkToFit="1"/>
    </xf>
    <xf numFmtId="200" fontId="44" fillId="33" borderId="16" xfId="0" applyNumberFormat="1" applyFont="1" applyFill="1" applyBorder="1" applyAlignment="1">
      <alignment horizontal="right" vertical="top" wrapText="1"/>
    </xf>
    <xf numFmtId="172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vertical="top" shrinkToFit="1"/>
    </xf>
    <xf numFmtId="0" fontId="8" fillId="33" borderId="0" xfId="0" applyFont="1" applyFill="1" applyAlignment="1">
      <alignment horizontal="right" vertical="top" shrinkToFit="1"/>
    </xf>
    <xf numFmtId="0" fontId="2" fillId="33" borderId="0" xfId="0" applyFont="1" applyFill="1" applyAlignment="1">
      <alignment horizontal="right" vertical="top" shrinkToFit="1"/>
    </xf>
    <xf numFmtId="172" fontId="2" fillId="33" borderId="0" xfId="0" applyNumberFormat="1" applyFont="1" applyFill="1" applyAlignment="1">
      <alignment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9.25390625" style="1" customWidth="1"/>
    <col min="2" max="2" width="70.625" style="1" customWidth="1"/>
    <col min="3" max="3" width="17.25390625" style="1" customWidth="1"/>
    <col min="4" max="4" width="16.375" style="1" customWidth="1"/>
    <col min="5" max="5" width="11.25390625" style="1" customWidth="1"/>
    <col min="6" max="6" width="10.625" style="1" customWidth="1"/>
    <col min="7" max="7" width="16.25390625" style="1" customWidth="1"/>
    <col min="8" max="8" width="14.00390625" style="1" customWidth="1"/>
    <col min="9" max="9" width="11.00390625" style="1" customWidth="1"/>
    <col min="10" max="10" width="14.125" style="1" customWidth="1"/>
    <col min="11" max="11" width="14.25390625" style="1" customWidth="1"/>
    <col min="12" max="13" width="12.375" style="1" customWidth="1"/>
    <col min="14" max="16384" width="9.125" style="1" customWidth="1"/>
  </cols>
  <sheetData>
    <row r="1" spans="1:11" ht="15.75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3"/>
      <c r="K1" s="53"/>
    </row>
    <row r="2" spans="1:11" ht="15.7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9" ht="15.75">
      <c r="A3" s="15"/>
      <c r="B3" s="15"/>
      <c r="C3" s="15"/>
      <c r="D3" s="15"/>
      <c r="E3" s="15"/>
      <c r="F3" s="15"/>
      <c r="G3" s="15"/>
      <c r="H3" s="15"/>
      <c r="I3" s="26" t="s">
        <v>0</v>
      </c>
    </row>
    <row r="4" spans="1:11" ht="12.75">
      <c r="A4" s="54" t="s">
        <v>36</v>
      </c>
      <c r="B4" s="56" t="s">
        <v>34</v>
      </c>
      <c r="C4" s="48" t="s">
        <v>62</v>
      </c>
      <c r="D4" s="48"/>
      <c r="E4" s="48"/>
      <c r="F4" s="48"/>
      <c r="G4" s="49" t="s">
        <v>63</v>
      </c>
      <c r="H4" s="50"/>
      <c r="I4" s="50"/>
      <c r="J4" s="51"/>
      <c r="K4" s="58" t="s">
        <v>47</v>
      </c>
    </row>
    <row r="5" spans="1:11" ht="96" customHeight="1">
      <c r="A5" s="55"/>
      <c r="B5" s="57"/>
      <c r="C5" s="32" t="s">
        <v>1</v>
      </c>
      <c r="D5" s="32" t="s">
        <v>44</v>
      </c>
      <c r="E5" s="32" t="s">
        <v>2</v>
      </c>
      <c r="F5" s="17" t="s">
        <v>45</v>
      </c>
      <c r="G5" s="33" t="s">
        <v>1</v>
      </c>
      <c r="H5" s="33" t="s">
        <v>44</v>
      </c>
      <c r="I5" s="33" t="s">
        <v>2</v>
      </c>
      <c r="J5" s="17" t="s">
        <v>45</v>
      </c>
      <c r="K5" s="59"/>
    </row>
    <row r="6" spans="1:11" ht="27.75" customHeight="1">
      <c r="A6" s="10">
        <v>85000</v>
      </c>
      <c r="B6" s="10" t="s">
        <v>3</v>
      </c>
      <c r="C6" s="38">
        <f>+C7+C8+C9</f>
        <v>73772448.3</v>
      </c>
      <c r="D6" s="38">
        <f>+D7+D8+D9</f>
        <v>52239662.9</v>
      </c>
      <c r="E6" s="39">
        <f>+D6/C6*100</f>
        <v>70.81188723405836</v>
      </c>
      <c r="F6" s="39">
        <f>+D6/D6*100</f>
        <v>100</v>
      </c>
      <c r="G6" s="38">
        <f>+G7+G8+G9</f>
        <v>85580298.07644</v>
      </c>
      <c r="H6" s="38">
        <f>+H7+H8+H9</f>
        <v>56247272.75151999</v>
      </c>
      <c r="I6" s="8">
        <f aca="true" t="shared" si="0" ref="I6:I26">H6/G6*100</f>
        <v>65.72455812350657</v>
      </c>
      <c r="J6" s="35">
        <f>+H6/H6*100</f>
        <v>100</v>
      </c>
      <c r="K6" s="35">
        <f aca="true" t="shared" si="1" ref="K6:K35">+H6/D6*100</f>
        <v>107.67158444186666</v>
      </c>
    </row>
    <row r="7" spans="1:11" ht="12.75">
      <c r="A7" s="9">
        <v>10000</v>
      </c>
      <c r="B7" s="9" t="s">
        <v>48</v>
      </c>
      <c r="C7" s="20">
        <v>26704223.4</v>
      </c>
      <c r="D7" s="20">
        <v>19384955.2</v>
      </c>
      <c r="E7" s="29">
        <f>+D7/C7*100</f>
        <v>72.59134598162477</v>
      </c>
      <c r="F7" s="29">
        <f>+D7/D6*100</f>
        <v>37.10773409297784</v>
      </c>
      <c r="G7" s="20">
        <v>28049198.04026</v>
      </c>
      <c r="H7" s="20">
        <v>19531510.52806</v>
      </c>
      <c r="I7" s="5">
        <f t="shared" si="0"/>
        <v>69.63304441013157</v>
      </c>
      <c r="J7" s="21">
        <f>+H7/H6*100</f>
        <v>34.72436897401784</v>
      </c>
      <c r="K7" s="21">
        <f t="shared" si="1"/>
        <v>100.75602613752753</v>
      </c>
    </row>
    <row r="8" spans="1:11" ht="12.75">
      <c r="A8" s="9">
        <v>10000</v>
      </c>
      <c r="B8" s="9" t="s">
        <v>49</v>
      </c>
      <c r="C8" s="20">
        <v>6134893.6</v>
      </c>
      <c r="D8" s="20">
        <v>4907769.6</v>
      </c>
      <c r="E8" s="29">
        <f aca="true" t="shared" si="2" ref="E8:E22">+D8/C8*100</f>
        <v>79.99763190677015</v>
      </c>
      <c r="F8" s="29">
        <f>+D8/D6*100</f>
        <v>9.394719122507967</v>
      </c>
      <c r="G8" s="20">
        <v>5751623.127670001</v>
      </c>
      <c r="H8" s="20">
        <v>3962694.4609499983</v>
      </c>
      <c r="I8" s="5">
        <f t="shared" si="0"/>
        <v>68.89697695744708</v>
      </c>
      <c r="J8" s="21">
        <f>+H8/H6*100</f>
        <v>7.045131731907682</v>
      </c>
      <c r="K8" s="21">
        <f t="shared" si="1"/>
        <v>80.74328633825839</v>
      </c>
    </row>
    <row r="9" spans="1:11" ht="12.75">
      <c r="A9" s="9">
        <v>20000</v>
      </c>
      <c r="B9" s="9" t="s">
        <v>57</v>
      </c>
      <c r="C9" s="37">
        <v>40933331.3</v>
      </c>
      <c r="D9" s="37">
        <v>27946938.1</v>
      </c>
      <c r="E9" s="29">
        <f t="shared" si="2"/>
        <v>68.27428213740328</v>
      </c>
      <c r="F9" s="40">
        <f>+D9/D6*100</f>
        <v>53.49754678451419</v>
      </c>
      <c r="G9" s="37">
        <v>51779476.90851</v>
      </c>
      <c r="H9" s="37">
        <v>32753067.762509998</v>
      </c>
      <c r="I9" s="5">
        <f t="shared" si="0"/>
        <v>63.25492206184688</v>
      </c>
      <c r="J9" s="21">
        <f>+H9/H6*100</f>
        <v>58.23049929407448</v>
      </c>
      <c r="K9" s="21">
        <f t="shared" si="1"/>
        <v>117.19733891889214</v>
      </c>
    </row>
    <row r="10" spans="1:11" ht="12.75">
      <c r="A10" s="9"/>
      <c r="B10" s="9" t="s">
        <v>46</v>
      </c>
      <c r="C10" s="37"/>
      <c r="D10" s="37"/>
      <c r="E10" s="29"/>
      <c r="F10" s="40"/>
      <c r="G10" s="37"/>
      <c r="H10" s="37"/>
      <c r="I10" s="5"/>
      <c r="J10" s="21"/>
      <c r="K10" s="21"/>
    </row>
    <row r="11" spans="1:11" ht="25.5">
      <c r="A11" s="9">
        <v>20200</v>
      </c>
      <c r="B11" s="9" t="s">
        <v>50</v>
      </c>
      <c r="C11" s="37">
        <f>+C13+C17+C18+C21</f>
        <v>40864234.3</v>
      </c>
      <c r="D11" s="37">
        <f>+D13+D17+D18+D21</f>
        <v>28262148.400000002</v>
      </c>
      <c r="E11" s="29">
        <f t="shared" si="2"/>
        <v>69.16108642221643</v>
      </c>
      <c r="F11" s="40">
        <f>+D11/D6*100</f>
        <v>54.10093946069473</v>
      </c>
      <c r="G11" s="37">
        <f>+G13+G17+G18+G21</f>
        <v>51304954.09646001</v>
      </c>
      <c r="H11" s="37">
        <f>+H13+H17+H18+H21</f>
        <v>33286645.16694</v>
      </c>
      <c r="I11" s="5">
        <f t="shared" si="0"/>
        <v>64.87998235873434</v>
      </c>
      <c r="J11" s="21">
        <f>+H11/H6*100</f>
        <v>59.17912734007265</v>
      </c>
      <c r="K11" s="21">
        <f t="shared" si="1"/>
        <v>117.77818407796627</v>
      </c>
    </row>
    <row r="12" spans="1:11" ht="12.75">
      <c r="A12" s="9"/>
      <c r="B12" s="9" t="s">
        <v>51</v>
      </c>
      <c r="C12" s="37"/>
      <c r="D12" s="37"/>
      <c r="E12" s="29"/>
      <c r="F12" s="40"/>
      <c r="G12" s="37"/>
      <c r="H12" s="37"/>
      <c r="I12" s="5"/>
      <c r="J12" s="21"/>
      <c r="K12" s="21"/>
    </row>
    <row r="13" spans="1:11" ht="12.75">
      <c r="A13" s="9">
        <v>20210</v>
      </c>
      <c r="B13" s="9" t="s">
        <v>52</v>
      </c>
      <c r="C13" s="37">
        <v>1205526.5</v>
      </c>
      <c r="D13" s="37">
        <v>1453207.2</v>
      </c>
      <c r="E13" s="29">
        <f t="shared" si="2"/>
        <v>120.54543803060322</v>
      </c>
      <c r="F13" s="40">
        <f>+D13/D6*100</f>
        <v>2.781808149837812</v>
      </c>
      <c r="G13" s="37">
        <v>1990752.8</v>
      </c>
      <c r="H13" s="37">
        <v>1955514.95</v>
      </c>
      <c r="I13" s="5">
        <f>H13/G13*100</f>
        <v>98.22992337371068</v>
      </c>
      <c r="J13" s="21">
        <f>+H13/H6*100</f>
        <v>3.4766395850670913</v>
      </c>
      <c r="K13" s="21">
        <f t="shared" si="1"/>
        <v>134.56545976375565</v>
      </c>
    </row>
    <row r="14" spans="1:11" ht="12.75">
      <c r="A14" s="9"/>
      <c r="B14" s="9" t="s">
        <v>46</v>
      </c>
      <c r="C14" s="37"/>
      <c r="D14" s="37"/>
      <c r="E14" s="29"/>
      <c r="F14" s="40"/>
      <c r="G14" s="37"/>
      <c r="H14" s="37"/>
      <c r="I14" s="5"/>
      <c r="J14" s="21"/>
      <c r="K14" s="21"/>
    </row>
    <row r="15" spans="1:11" ht="12.75">
      <c r="A15" s="9"/>
      <c r="B15" s="9" t="s">
        <v>53</v>
      </c>
      <c r="C15" s="37">
        <v>1004146.3</v>
      </c>
      <c r="D15" s="37">
        <v>903731.7</v>
      </c>
      <c r="E15" s="29">
        <f t="shared" si="2"/>
        <v>90.00000298761245</v>
      </c>
      <c r="F15" s="40">
        <f>+D15/D6*100</f>
        <v>1.7299723042431807</v>
      </c>
      <c r="G15" s="37">
        <v>1625695.5</v>
      </c>
      <c r="H15" s="37">
        <v>1463125.95</v>
      </c>
      <c r="I15" s="5">
        <f t="shared" si="0"/>
        <v>90</v>
      </c>
      <c r="J15" s="21">
        <f>+H15/H6*100</f>
        <v>2.6012389195535905</v>
      </c>
      <c r="K15" s="21">
        <f>+H15/D15*100</f>
        <v>161.8982658238059</v>
      </c>
    </row>
    <row r="16" spans="1:11" ht="13.5" customHeight="1">
      <c r="A16" s="9"/>
      <c r="B16" s="9" t="s">
        <v>54</v>
      </c>
      <c r="C16" s="37">
        <v>145105.9</v>
      </c>
      <c r="D16" s="37">
        <v>460199.1</v>
      </c>
      <c r="E16" s="29">
        <f t="shared" si="2"/>
        <v>317.14706293817136</v>
      </c>
      <c r="F16" s="40">
        <f>+D16/D6*100</f>
        <v>0.8809381118728467</v>
      </c>
      <c r="G16" s="37">
        <v>319615.3</v>
      </c>
      <c r="H16" s="37">
        <v>437389</v>
      </c>
      <c r="I16" s="5">
        <f t="shared" si="0"/>
        <v>136.84858015245203</v>
      </c>
      <c r="J16" s="21">
        <f>+H16/H6*100</f>
        <v>0.7776181468072695</v>
      </c>
      <c r="K16" s="21">
        <f>+H16/D16*100</f>
        <v>95.04342794238407</v>
      </c>
    </row>
    <row r="17" spans="1:11" ht="15" customHeight="1">
      <c r="A17" s="9">
        <v>20220</v>
      </c>
      <c r="B17" s="9" t="s">
        <v>55</v>
      </c>
      <c r="C17" s="37">
        <v>13379230.2</v>
      </c>
      <c r="D17" s="37">
        <v>5940733</v>
      </c>
      <c r="E17" s="29">
        <f t="shared" si="2"/>
        <v>44.40265180578177</v>
      </c>
      <c r="F17" s="40">
        <f>+D17/D6*100</f>
        <v>11.37207376581291</v>
      </c>
      <c r="G17" s="37">
        <v>20471137.29309</v>
      </c>
      <c r="H17" s="37">
        <v>7974586.64768</v>
      </c>
      <c r="I17" s="5">
        <f t="shared" si="0"/>
        <v>38.95526923348714</v>
      </c>
      <c r="J17" s="21">
        <f>+H17/H6*100</f>
        <v>14.177730328204225</v>
      </c>
      <c r="K17" s="21">
        <f t="shared" si="1"/>
        <v>134.23573568581523</v>
      </c>
    </row>
    <row r="18" spans="1:11" ht="13.5" customHeight="1">
      <c r="A18" s="9">
        <v>20230</v>
      </c>
      <c r="B18" s="9" t="s">
        <v>56</v>
      </c>
      <c r="C18" s="37">
        <v>25443143.4</v>
      </c>
      <c r="D18" s="37">
        <v>20160935.6</v>
      </c>
      <c r="E18" s="29">
        <f t="shared" si="2"/>
        <v>79.23916979534849</v>
      </c>
      <c r="F18" s="40">
        <f>+D18/D6*100</f>
        <v>38.59315792024378</v>
      </c>
      <c r="G18" s="37">
        <v>28190328.015270002</v>
      </c>
      <c r="H18" s="37">
        <v>23021508.64453</v>
      </c>
      <c r="I18" s="5">
        <f t="shared" si="0"/>
        <v>81.66456464096416</v>
      </c>
      <c r="J18" s="21">
        <f>+H18/H6*100</f>
        <v>40.9291109032622</v>
      </c>
      <c r="K18" s="21">
        <f t="shared" si="1"/>
        <v>114.18869194012007</v>
      </c>
    </row>
    <row r="19" spans="1:11" ht="13.5" customHeight="1">
      <c r="A19" s="9"/>
      <c r="B19" s="9" t="s">
        <v>46</v>
      </c>
      <c r="C19" s="37"/>
      <c r="D19" s="37"/>
      <c r="E19" s="29"/>
      <c r="F19" s="40"/>
      <c r="G19" s="37"/>
      <c r="H19" s="37"/>
      <c r="I19" s="5"/>
      <c r="J19" s="21"/>
      <c r="K19" s="21"/>
    </row>
    <row r="20" spans="1:11" ht="28.5" customHeight="1">
      <c r="A20" s="9"/>
      <c r="B20" s="9" t="s">
        <v>60</v>
      </c>
      <c r="C20" s="37">
        <v>1824039.3</v>
      </c>
      <c r="D20" s="37">
        <v>1641635.6</v>
      </c>
      <c r="E20" s="29">
        <f t="shared" si="2"/>
        <v>90.00001260937745</v>
      </c>
      <c r="F20" s="40">
        <f>+D20/D6*100</f>
        <v>3.142508027171822</v>
      </c>
      <c r="G20" s="37">
        <v>2199985.7</v>
      </c>
      <c r="H20" s="37">
        <v>1979987.1</v>
      </c>
      <c r="I20" s="5">
        <f t="shared" si="0"/>
        <v>89.99999863635477</v>
      </c>
      <c r="J20" s="21">
        <f>+H20/H6*100</f>
        <v>3.520147738979032</v>
      </c>
      <c r="K20" s="21">
        <f t="shared" si="1"/>
        <v>120.61063368752481</v>
      </c>
    </row>
    <row r="21" spans="1:11" ht="19.5" customHeight="1">
      <c r="A21" s="9">
        <v>20240</v>
      </c>
      <c r="B21" s="9" t="s">
        <v>58</v>
      </c>
      <c r="C21" s="37">
        <v>836334.2</v>
      </c>
      <c r="D21" s="37">
        <v>707272.6</v>
      </c>
      <c r="E21" s="29">
        <f t="shared" si="2"/>
        <v>84.56817860611224</v>
      </c>
      <c r="F21" s="40">
        <f>+D21/D6*100</f>
        <v>1.3538996248002204</v>
      </c>
      <c r="G21" s="37">
        <v>652735.9881000001</v>
      </c>
      <c r="H21" s="37">
        <v>335034.92473</v>
      </c>
      <c r="I21" s="5">
        <f t="shared" si="0"/>
        <v>51.327785021510444</v>
      </c>
      <c r="J21" s="21">
        <f>+H21/H6*100</f>
        <v>0.595646523539128</v>
      </c>
      <c r="K21" s="21">
        <f t="shared" si="1"/>
        <v>47.369985028403484</v>
      </c>
    </row>
    <row r="22" spans="1:11" ht="25.5" customHeight="1">
      <c r="A22" s="9">
        <v>21900</v>
      </c>
      <c r="B22" s="9" t="s">
        <v>59</v>
      </c>
      <c r="C22" s="37">
        <v>-9165.9</v>
      </c>
      <c r="D22" s="41">
        <v>-367319.8</v>
      </c>
      <c r="E22" s="29">
        <f t="shared" si="2"/>
        <v>4007.4602603126805</v>
      </c>
      <c r="F22" s="40"/>
      <c r="G22" s="37">
        <v>-7267.19091</v>
      </c>
      <c r="H22" s="41">
        <v>-625653.167</v>
      </c>
      <c r="I22" s="5"/>
      <c r="J22" s="43"/>
      <c r="K22" s="21"/>
    </row>
    <row r="23" spans="1:11" ht="24" customHeight="1">
      <c r="A23" s="10">
        <v>960</v>
      </c>
      <c r="B23" s="10" t="s">
        <v>4</v>
      </c>
      <c r="C23" s="25">
        <f>+SUM(C24:C36)</f>
        <v>81582545.80000001</v>
      </c>
      <c r="D23" s="25">
        <f>+SUM(D24:D36)</f>
        <v>47791617.2</v>
      </c>
      <c r="E23" s="39">
        <f>+D23/C23*100</f>
        <v>58.58068871393321</v>
      </c>
      <c r="F23" s="39">
        <f>+D23/D23*100</f>
        <v>100</v>
      </c>
      <c r="G23" s="25">
        <f>+SUM(G24:G36)</f>
        <v>92619377.06137</v>
      </c>
      <c r="H23" s="25">
        <f>+SUM(H24:H36)</f>
        <v>52873354.39135999</v>
      </c>
      <c r="I23" s="8">
        <f t="shared" si="0"/>
        <v>57.086709141139956</v>
      </c>
      <c r="J23" s="35">
        <f>+H23/H23*100</f>
        <v>100</v>
      </c>
      <c r="K23" s="35">
        <f t="shared" si="1"/>
        <v>110.63311410889018</v>
      </c>
    </row>
    <row r="24" spans="1:11" ht="12.75">
      <c r="A24" s="7" t="s">
        <v>5</v>
      </c>
      <c r="B24" s="3" t="s">
        <v>6</v>
      </c>
      <c r="C24" s="22">
        <v>8473075.3</v>
      </c>
      <c r="D24" s="22">
        <v>5093391.6</v>
      </c>
      <c r="E24" s="28">
        <f aca="true" t="shared" si="3" ref="E24:E35">+D24/C24*100</f>
        <v>60.11266771109658</v>
      </c>
      <c r="F24" s="28">
        <f>+D24/D23*100</f>
        <v>10.65749999353443</v>
      </c>
      <c r="G24" s="22">
        <v>8624497.14549</v>
      </c>
      <c r="H24" s="22">
        <v>5217473.73654</v>
      </c>
      <c r="I24" s="4">
        <f>H24/G24*100</f>
        <v>60.49597615402271</v>
      </c>
      <c r="J24" s="23">
        <f>+H24/H23*100</f>
        <v>9.867869736277948</v>
      </c>
      <c r="K24" s="21">
        <f t="shared" si="1"/>
        <v>102.43613973329677</v>
      </c>
    </row>
    <row r="25" spans="1:11" ht="12.75">
      <c r="A25" s="7" t="s">
        <v>9</v>
      </c>
      <c r="B25" s="3" t="s">
        <v>10</v>
      </c>
      <c r="C25" s="22">
        <v>74243.2</v>
      </c>
      <c r="D25" s="22">
        <v>46346.8</v>
      </c>
      <c r="E25" s="29">
        <f t="shared" si="3"/>
        <v>62.42564975647602</v>
      </c>
      <c r="F25" s="28">
        <f>+D25/D23*100</f>
        <v>0.09697683969564436</v>
      </c>
      <c r="G25" s="22">
        <v>71362.1</v>
      </c>
      <c r="H25" s="22">
        <v>46313.96604</v>
      </c>
      <c r="I25" s="5">
        <f t="shared" si="0"/>
        <v>64.89994834793258</v>
      </c>
      <c r="J25" s="24">
        <f>+H25/H23*100</f>
        <v>0.08759415129441483</v>
      </c>
      <c r="K25" s="21">
        <f t="shared" si="1"/>
        <v>99.9291559287804</v>
      </c>
    </row>
    <row r="26" spans="1:11" ht="14.25" customHeight="1">
      <c r="A26" s="7" t="s">
        <v>11</v>
      </c>
      <c r="B26" s="3" t="s">
        <v>12</v>
      </c>
      <c r="C26" s="22">
        <v>412092.3</v>
      </c>
      <c r="D26" s="22">
        <v>214746.8</v>
      </c>
      <c r="E26" s="29">
        <f t="shared" si="3"/>
        <v>52.11133525183557</v>
      </c>
      <c r="F26" s="30">
        <f>+D26/D23*100</f>
        <v>0.44933988967420835</v>
      </c>
      <c r="G26" s="22">
        <v>453308.25911000004</v>
      </c>
      <c r="H26" s="22">
        <v>228741.97586</v>
      </c>
      <c r="I26" s="5">
        <f t="shared" si="0"/>
        <v>50.46057980701678</v>
      </c>
      <c r="J26" s="23">
        <f>+H26/H23*100</f>
        <v>0.4326224021401952</v>
      </c>
      <c r="K26" s="21">
        <f t="shared" si="1"/>
        <v>106.5170590947106</v>
      </c>
    </row>
    <row r="27" spans="1:11" ht="12.75">
      <c r="A27" s="7" t="s">
        <v>13</v>
      </c>
      <c r="B27" s="3" t="s">
        <v>14</v>
      </c>
      <c r="C27" s="13">
        <v>6825491.5</v>
      </c>
      <c r="D27" s="22">
        <v>3121683</v>
      </c>
      <c r="E27" s="29">
        <f t="shared" si="3"/>
        <v>45.73565141792353</v>
      </c>
      <c r="F27" s="28">
        <f>+D27/D23*100</f>
        <v>6.531863081628465</v>
      </c>
      <c r="G27" s="13">
        <v>7362151.82011</v>
      </c>
      <c r="H27" s="22">
        <v>3001750.80584</v>
      </c>
      <c r="I27" s="4">
        <f>+H27/G27*100</f>
        <v>40.77273709081362</v>
      </c>
      <c r="J27" s="23">
        <f>+H27/H23*100</f>
        <v>5.677246772772401</v>
      </c>
      <c r="K27" s="21">
        <f t="shared" si="1"/>
        <v>96.15809183187403</v>
      </c>
    </row>
    <row r="28" spans="1:11" ht="12.75">
      <c r="A28" s="7" t="s">
        <v>15</v>
      </c>
      <c r="B28" s="3" t="s">
        <v>16</v>
      </c>
      <c r="C28" s="22">
        <v>13584292.1</v>
      </c>
      <c r="D28" s="22">
        <v>5013010.9</v>
      </c>
      <c r="E28" s="29">
        <f t="shared" si="3"/>
        <v>36.90299695484317</v>
      </c>
      <c r="F28" s="28">
        <f>+D28/D23*100</f>
        <v>10.489310037409657</v>
      </c>
      <c r="G28" s="22">
        <v>16576534.040889999</v>
      </c>
      <c r="H28" s="22">
        <v>6010016.31019</v>
      </c>
      <c r="I28" s="4">
        <f>H28/G28*100</f>
        <v>36.25616968761294</v>
      </c>
      <c r="J28" s="23">
        <f>+H28/H23*100</f>
        <v>11.366814871825294</v>
      </c>
      <c r="K28" s="21">
        <f t="shared" si="1"/>
        <v>119.88835512386378</v>
      </c>
    </row>
    <row r="29" spans="1:11" ht="12.75">
      <c r="A29" s="7" t="s">
        <v>17</v>
      </c>
      <c r="B29" s="3" t="s">
        <v>43</v>
      </c>
      <c r="C29" s="22">
        <v>8902</v>
      </c>
      <c r="D29" s="22">
        <v>1666.5</v>
      </c>
      <c r="E29" s="29">
        <f t="shared" si="3"/>
        <v>18.72051224443945</v>
      </c>
      <c r="F29" s="45">
        <f>+D29/D23*100</f>
        <v>0.0034870131994612645</v>
      </c>
      <c r="G29" s="22">
        <v>107802.67894</v>
      </c>
      <c r="H29" s="22">
        <v>1493.60358</v>
      </c>
      <c r="I29" s="4">
        <f>H29/G29*100</f>
        <v>1.3854976468917795</v>
      </c>
      <c r="J29" s="47">
        <f>+H29/H23*100</f>
        <v>0.002824870101761633</v>
      </c>
      <c r="K29" s="21">
        <f t="shared" si="1"/>
        <v>89.62517731773177</v>
      </c>
    </row>
    <row r="30" spans="1:11" ht="12.75">
      <c r="A30" s="7" t="s">
        <v>18</v>
      </c>
      <c r="B30" s="3" t="s">
        <v>19</v>
      </c>
      <c r="C30" s="22">
        <v>40305538.5</v>
      </c>
      <c r="D30" s="22">
        <v>27493867.1</v>
      </c>
      <c r="E30" s="29">
        <f t="shared" si="3"/>
        <v>68.2136205673074</v>
      </c>
      <c r="F30" s="28">
        <f>+D30/D23*100</f>
        <v>57.52863935309559</v>
      </c>
      <c r="G30" s="22">
        <v>45599377.98904</v>
      </c>
      <c r="H30" s="22">
        <v>30807255.3865</v>
      </c>
      <c r="I30" s="4">
        <f aca="true" t="shared" si="4" ref="I30:I35">H30/G30*100</f>
        <v>67.56069215221456</v>
      </c>
      <c r="J30" s="23">
        <f>+H30/H23*100</f>
        <v>58.26612618232937</v>
      </c>
      <c r="K30" s="21">
        <f t="shared" si="1"/>
        <v>112.05137230949953</v>
      </c>
    </row>
    <row r="31" spans="1:11" ht="17.25" customHeight="1">
      <c r="A31" s="31" t="s">
        <v>20</v>
      </c>
      <c r="B31" s="9" t="s">
        <v>27</v>
      </c>
      <c r="C31" s="22">
        <v>5537333.7</v>
      </c>
      <c r="D31" s="22">
        <v>3184385.2</v>
      </c>
      <c r="E31" s="29">
        <f t="shared" si="3"/>
        <v>57.507554583535395</v>
      </c>
      <c r="F31" s="29">
        <f>+D31/D23*100</f>
        <v>6.663062240965556</v>
      </c>
      <c r="G31" s="22">
        <v>5926813.663810001</v>
      </c>
      <c r="H31" s="22">
        <v>3348391.64848</v>
      </c>
      <c r="I31" s="5">
        <f t="shared" si="4"/>
        <v>56.495645694511595</v>
      </c>
      <c r="J31" s="24">
        <f>+H31/H23*100</f>
        <v>6.332852694942992</v>
      </c>
      <c r="K31" s="21">
        <f t="shared" si="1"/>
        <v>105.15033320968831</v>
      </c>
    </row>
    <row r="32" spans="1:11" ht="12.75">
      <c r="A32" s="7" t="s">
        <v>21</v>
      </c>
      <c r="B32" s="3" t="s">
        <v>22</v>
      </c>
      <c r="C32" s="22">
        <v>3475943.9</v>
      </c>
      <c r="D32" s="22">
        <v>2145577.6</v>
      </c>
      <c r="E32" s="29">
        <f t="shared" si="3"/>
        <v>61.7264737788202</v>
      </c>
      <c r="F32" s="28">
        <f>+D32/D23*100</f>
        <v>4.4894433913401866</v>
      </c>
      <c r="G32" s="22">
        <v>4025272.04837</v>
      </c>
      <c r="H32" s="22">
        <v>2353752.21947</v>
      </c>
      <c r="I32" s="4">
        <f t="shared" si="4"/>
        <v>58.474363749479544</v>
      </c>
      <c r="J32" s="23">
        <f>+H32/H23*100</f>
        <v>4.4516793885402235</v>
      </c>
      <c r="K32" s="21">
        <f t="shared" si="1"/>
        <v>109.70249780152439</v>
      </c>
    </row>
    <row r="33" spans="1:11" ht="12.75">
      <c r="A33" s="7" t="s">
        <v>23</v>
      </c>
      <c r="B33" s="3" t="s">
        <v>28</v>
      </c>
      <c r="C33" s="22">
        <v>2680433.4</v>
      </c>
      <c r="D33" s="22">
        <v>1378672.3</v>
      </c>
      <c r="E33" s="29">
        <f t="shared" si="3"/>
        <v>51.434678436703564</v>
      </c>
      <c r="F33" s="28">
        <f>+D33/D23*100</f>
        <v>2.884757580457018</v>
      </c>
      <c r="G33" s="22">
        <v>3391421.23583</v>
      </c>
      <c r="H33" s="22">
        <v>1761421.80546</v>
      </c>
      <c r="I33" s="4">
        <f t="shared" si="4"/>
        <v>51.93757079924983</v>
      </c>
      <c r="J33" s="23">
        <f>+H33/H23*100</f>
        <v>3.331397876560359</v>
      </c>
      <c r="K33" s="21">
        <f t="shared" si="1"/>
        <v>127.76218144514834</v>
      </c>
    </row>
    <row r="34" spans="1:11" ht="12.75">
      <c r="A34" s="7" t="s">
        <v>30</v>
      </c>
      <c r="B34" s="3" t="s">
        <v>29</v>
      </c>
      <c r="C34" s="22">
        <v>130947.1</v>
      </c>
      <c r="D34" s="22">
        <v>94414.8</v>
      </c>
      <c r="E34" s="29">
        <f t="shared" si="3"/>
        <v>72.10148220159132</v>
      </c>
      <c r="F34" s="28">
        <f>+D34/D23*100</f>
        <v>0.1975551478094782</v>
      </c>
      <c r="G34" s="22">
        <v>135598.62826</v>
      </c>
      <c r="H34" s="22">
        <v>94801.12744</v>
      </c>
      <c r="I34" s="4">
        <f t="shared" si="4"/>
        <v>69.91304311591271</v>
      </c>
      <c r="J34" s="23">
        <f>+H34/H23*100</f>
        <v>0.17929849265529368</v>
      </c>
      <c r="K34" s="21">
        <f t="shared" si="1"/>
        <v>100.40918101823017</v>
      </c>
    </row>
    <row r="35" spans="1:11" ht="12.75">
      <c r="A35" s="7" t="s">
        <v>31</v>
      </c>
      <c r="B35" s="3" t="s">
        <v>33</v>
      </c>
      <c r="C35" s="22">
        <v>21010.2</v>
      </c>
      <c r="D35" s="22">
        <v>3854.6</v>
      </c>
      <c r="E35" s="29">
        <f t="shared" si="3"/>
        <v>18.34632702211307</v>
      </c>
      <c r="F35" s="44">
        <f>+D35/D23*100</f>
        <v>0.008065431190305065</v>
      </c>
      <c r="G35" s="22">
        <v>12298.321960000001</v>
      </c>
      <c r="H35" s="22">
        <v>1941.80596</v>
      </c>
      <c r="I35" s="4">
        <f t="shared" si="4"/>
        <v>15.789194382092756</v>
      </c>
      <c r="J35" s="46">
        <f>+H35/H23*100</f>
        <v>0.0036725605597614764</v>
      </c>
      <c r="K35" s="21">
        <f t="shared" si="1"/>
        <v>50.37632854252062</v>
      </c>
    </row>
    <row r="36" spans="1:11" ht="17.25" customHeight="1">
      <c r="A36" s="31" t="s">
        <v>32</v>
      </c>
      <c r="B36" s="9" t="s">
        <v>41</v>
      </c>
      <c r="C36" s="22">
        <v>53242.6</v>
      </c>
      <c r="D36" s="22"/>
      <c r="E36" s="29"/>
      <c r="F36" s="29"/>
      <c r="G36" s="22">
        <v>332939.12956000003</v>
      </c>
      <c r="H36" s="22">
        <v>0</v>
      </c>
      <c r="I36" s="5"/>
      <c r="J36" s="42"/>
      <c r="K36" s="21"/>
    </row>
    <row r="37" spans="1:11" ht="26.25" customHeight="1">
      <c r="A37" s="6" t="s">
        <v>37</v>
      </c>
      <c r="B37" s="10" t="s">
        <v>40</v>
      </c>
      <c r="C37" s="8">
        <v>-6342732.1</v>
      </c>
      <c r="D37" s="8">
        <f>+D6-D23</f>
        <v>4448045.6999999955</v>
      </c>
      <c r="E37" s="27"/>
      <c r="F37" s="10"/>
      <c r="G37" s="8">
        <v>-5890300.9274</v>
      </c>
      <c r="H37" s="8">
        <f>+H6-H23</f>
        <v>3373918.3601600006</v>
      </c>
      <c r="I37" s="8"/>
      <c r="J37" s="16"/>
      <c r="K37" s="21"/>
    </row>
    <row r="38" spans="1:11" ht="12.75">
      <c r="A38" s="18">
        <v>9000</v>
      </c>
      <c r="B38" s="12" t="s">
        <v>35</v>
      </c>
      <c r="C38" s="2">
        <f>+C39+C40+C41+C42</f>
        <v>6342732.1</v>
      </c>
      <c r="D38" s="2">
        <f>+D39+D40+D41+D42</f>
        <v>-4448045.7</v>
      </c>
      <c r="E38" s="27"/>
      <c r="F38" s="12"/>
      <c r="G38" s="2">
        <f>+G39+G40+G41+G42</f>
        <v>5890300.927399999</v>
      </c>
      <c r="H38" s="2">
        <f>+H39+H40+H41+H42</f>
        <v>-3373918.36016</v>
      </c>
      <c r="I38" s="11"/>
      <c r="J38" s="16"/>
      <c r="K38" s="21"/>
    </row>
    <row r="39" spans="1:11" ht="12.75">
      <c r="A39" s="19" t="s">
        <v>38</v>
      </c>
      <c r="B39" s="11" t="s">
        <v>24</v>
      </c>
      <c r="C39" s="4">
        <v>485969.7</v>
      </c>
      <c r="D39" s="4">
        <v>-100675</v>
      </c>
      <c r="E39" s="27"/>
      <c r="F39" s="11"/>
      <c r="G39" s="4">
        <v>520994.41271</v>
      </c>
      <c r="H39" s="4">
        <v>-17863</v>
      </c>
      <c r="I39" s="11"/>
      <c r="J39" s="16"/>
      <c r="K39" s="21"/>
    </row>
    <row r="40" spans="1:11" ht="12.75">
      <c r="A40" s="19" t="s">
        <v>39</v>
      </c>
      <c r="B40" s="11" t="s">
        <v>25</v>
      </c>
      <c r="C40" s="20">
        <v>-144280.7</v>
      </c>
      <c r="D40" s="20">
        <v>-6082.9</v>
      </c>
      <c r="E40" s="27"/>
      <c r="F40" s="11"/>
      <c r="G40" s="20">
        <v>-140780.666</v>
      </c>
      <c r="H40" s="20">
        <v>-6082.89</v>
      </c>
      <c r="I40" s="11"/>
      <c r="J40" s="16"/>
      <c r="K40" s="21"/>
    </row>
    <row r="41" spans="1:11" ht="12.75">
      <c r="A41" s="19" t="s">
        <v>7</v>
      </c>
      <c r="B41" s="11" t="s">
        <v>26</v>
      </c>
      <c r="C41" s="20">
        <v>5987778.1</v>
      </c>
      <c r="D41" s="20">
        <v>-4332487.8</v>
      </c>
      <c r="E41" s="27"/>
      <c r="F41" s="11"/>
      <c r="G41" s="20">
        <v>5495087.18069</v>
      </c>
      <c r="H41" s="20">
        <v>-3351572.47016</v>
      </c>
      <c r="I41" s="11"/>
      <c r="J41" s="16"/>
      <c r="K41" s="21"/>
    </row>
    <row r="42" spans="1:11" ht="12.75">
      <c r="A42" s="19" t="s">
        <v>8</v>
      </c>
      <c r="B42" s="11" t="s">
        <v>42</v>
      </c>
      <c r="C42" s="36">
        <v>13265</v>
      </c>
      <c r="D42" s="36">
        <v>-8800</v>
      </c>
      <c r="E42" s="27"/>
      <c r="F42" s="11"/>
      <c r="G42" s="36">
        <v>15000</v>
      </c>
      <c r="H42" s="36">
        <v>1600</v>
      </c>
      <c r="I42" s="11"/>
      <c r="J42" s="16"/>
      <c r="K42" s="21"/>
    </row>
    <row r="43" spans="1:11" ht="12.75">
      <c r="A43" s="34"/>
      <c r="B43" s="62"/>
      <c r="C43" s="63"/>
      <c r="D43" s="63"/>
      <c r="E43" s="63"/>
      <c r="F43" s="63"/>
      <c r="G43" s="63"/>
      <c r="H43" s="63"/>
      <c r="I43" s="63"/>
      <c r="J43" s="63"/>
      <c r="K43" s="63"/>
    </row>
    <row r="44" spans="2:11" ht="14.25">
      <c r="B44" s="64"/>
      <c r="C44" s="65"/>
      <c r="D44" s="65"/>
      <c r="E44" s="64"/>
      <c r="F44" s="64"/>
      <c r="G44" s="64"/>
      <c r="H44" s="66"/>
      <c r="I44" s="64"/>
      <c r="J44" s="64"/>
      <c r="K44" s="64"/>
    </row>
    <row r="45" spans="1:11" ht="14.25">
      <c r="A45" s="14"/>
      <c r="B45" s="67"/>
      <c r="C45" s="65"/>
      <c r="D45" s="65"/>
      <c r="E45" s="67"/>
      <c r="F45" s="67"/>
      <c r="G45" s="64"/>
      <c r="H45" s="66"/>
      <c r="I45" s="64"/>
      <c r="J45" s="64"/>
      <c r="K45" s="64"/>
    </row>
    <row r="46" spans="1:11" ht="14.25">
      <c r="A46" s="14"/>
      <c r="B46" s="64"/>
      <c r="C46" s="65"/>
      <c r="D46" s="65"/>
      <c r="E46" s="64"/>
      <c r="F46" s="64"/>
      <c r="G46" s="64"/>
      <c r="H46" s="66"/>
      <c r="I46" s="64"/>
      <c r="J46" s="64"/>
      <c r="K46" s="64"/>
    </row>
    <row r="47" spans="2:11" ht="23.25">
      <c r="B47" s="68"/>
      <c r="C47" s="65"/>
      <c r="D47" s="65"/>
      <c r="E47" s="69"/>
      <c r="F47" s="69"/>
      <c r="G47" s="70"/>
      <c r="H47" s="70"/>
      <c r="I47" s="64"/>
      <c r="J47" s="64"/>
      <c r="K47" s="64"/>
    </row>
    <row r="48" spans="2:11" ht="14.25">
      <c r="B48" s="69"/>
      <c r="C48" s="65"/>
      <c r="D48" s="65"/>
      <c r="E48" s="69"/>
      <c r="F48" s="69"/>
      <c r="G48" s="70"/>
      <c r="H48" s="70"/>
      <c r="I48" s="64"/>
      <c r="J48" s="64"/>
      <c r="K48" s="64"/>
    </row>
    <row r="49" spans="2:11" ht="14.25">
      <c r="B49" s="64"/>
      <c r="C49" s="65"/>
      <c r="D49" s="65"/>
      <c r="E49" s="64"/>
      <c r="F49" s="64"/>
      <c r="G49" s="70"/>
      <c r="H49" s="70"/>
      <c r="I49" s="64"/>
      <c r="J49" s="64"/>
      <c r="K49" s="64"/>
    </row>
    <row r="50" spans="2:11" ht="12.75"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2:11" ht="12.75"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2:11" ht="12.75"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2:11" ht="12.75"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12.75">
      <c r="A54" s="14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8">
    <mergeCell ref="B43:K43"/>
    <mergeCell ref="C4:F4"/>
    <mergeCell ref="G4:J4"/>
    <mergeCell ref="A1:K1"/>
    <mergeCell ref="A4:A5"/>
    <mergeCell ref="B4:B5"/>
    <mergeCell ref="K4:K5"/>
    <mergeCell ref="A2:K2"/>
  </mergeCells>
  <printOptions/>
  <pageMargins left="0.8267716535433072" right="0.15748031496062992" top="0.67" bottom="0.15748031496062992" header="0.5905511811023623" footer="0.236220472440944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Рассыпнова Евгения Владимировна</cp:lastModifiedBy>
  <cp:lastPrinted>2019-10-24T06:00:51Z</cp:lastPrinted>
  <dcterms:created xsi:type="dcterms:W3CDTF">2010-05-17T08:46:53Z</dcterms:created>
  <dcterms:modified xsi:type="dcterms:W3CDTF">2020-10-16T12:09:02Z</dcterms:modified>
  <cp:category/>
  <cp:version/>
  <cp:contentType/>
  <cp:contentStatus/>
</cp:coreProperties>
</file>