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0035"/>
  </bookViews>
  <sheets>
    <sheet name="2019 год" sheetId="1" r:id="rId1"/>
  </sheets>
  <definedNames>
    <definedName name="_xlnm._FilterDatabase" localSheetId="0" hidden="1">'2019 год'!$A$2:$H$54</definedName>
  </definedNames>
  <calcPr calcId="145621"/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H10" i="1"/>
  <c r="I10" i="1"/>
  <c r="J10" i="1"/>
  <c r="H11" i="1"/>
  <c r="I11" i="1"/>
  <c r="J11" i="1"/>
  <c r="H12" i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I17" i="1"/>
  <c r="J17" i="1"/>
  <c r="I18" i="1"/>
  <c r="J18" i="1"/>
  <c r="F20" i="1"/>
  <c r="G20" i="1"/>
  <c r="H20" i="1"/>
  <c r="I20" i="1"/>
  <c r="J20" i="1"/>
  <c r="H21" i="1"/>
  <c r="I21" i="1"/>
  <c r="J21" i="1"/>
  <c r="H22" i="1"/>
  <c r="I22" i="1"/>
  <c r="J22" i="1"/>
  <c r="H23" i="1"/>
  <c r="I23" i="1"/>
  <c r="J23" i="1"/>
  <c r="H24" i="1"/>
  <c r="I24" i="1"/>
  <c r="J24" i="1"/>
  <c r="H25" i="1"/>
  <c r="I25" i="1"/>
  <c r="J25" i="1"/>
  <c r="H26" i="1"/>
  <c r="I26" i="1"/>
  <c r="J26" i="1"/>
  <c r="H27" i="1"/>
  <c r="I27" i="1"/>
  <c r="J27" i="1"/>
  <c r="H28" i="1"/>
  <c r="I28" i="1"/>
  <c r="J28" i="1"/>
  <c r="H29" i="1"/>
  <c r="I29" i="1"/>
  <c r="J29" i="1"/>
  <c r="H30" i="1"/>
  <c r="I30" i="1"/>
  <c r="J30" i="1"/>
  <c r="H31" i="1"/>
  <c r="I31" i="1"/>
  <c r="J31" i="1"/>
  <c r="H32" i="1"/>
  <c r="I32" i="1"/>
  <c r="J32" i="1"/>
  <c r="H33" i="1"/>
  <c r="I33" i="1"/>
  <c r="J33" i="1"/>
  <c r="H34" i="1"/>
  <c r="I34" i="1"/>
  <c r="J34" i="1"/>
  <c r="H35" i="1"/>
  <c r="I35" i="1"/>
  <c r="J35" i="1"/>
  <c r="H36" i="1"/>
  <c r="I36" i="1"/>
  <c r="J36" i="1"/>
  <c r="H37" i="1"/>
  <c r="I37" i="1"/>
  <c r="J37" i="1"/>
  <c r="H38" i="1"/>
  <c r="I38" i="1"/>
  <c r="J38" i="1"/>
  <c r="H39" i="1"/>
  <c r="I39" i="1"/>
  <c r="J39" i="1"/>
  <c r="H40" i="1"/>
  <c r="I40" i="1"/>
  <c r="J40" i="1"/>
  <c r="H41" i="1"/>
  <c r="I41" i="1"/>
  <c r="J41" i="1"/>
  <c r="H42" i="1"/>
  <c r="I42" i="1"/>
  <c r="J42" i="1"/>
  <c r="F43" i="1"/>
  <c r="G43" i="1"/>
  <c r="H43" i="1" s="1"/>
  <c r="I43" i="1"/>
  <c r="H44" i="1"/>
  <c r="I44" i="1"/>
  <c r="J44" i="1"/>
  <c r="H45" i="1"/>
  <c r="I45" i="1"/>
  <c r="J45" i="1"/>
  <c r="F46" i="1"/>
  <c r="F48" i="1"/>
  <c r="G48" i="1"/>
  <c r="G46" i="1" s="1"/>
  <c r="I46" i="1" s="1"/>
  <c r="I49" i="1"/>
  <c r="I50" i="1"/>
  <c r="I51" i="1"/>
  <c r="I52" i="1"/>
  <c r="I53" i="1"/>
  <c r="I54" i="1"/>
  <c r="I55" i="1"/>
  <c r="G58" i="1"/>
  <c r="G60" i="1"/>
  <c r="I48" i="1" l="1"/>
  <c r="J43" i="1"/>
</calcChain>
</file>

<file path=xl/sharedStrings.xml><?xml version="1.0" encoding="utf-8"?>
<sst xmlns="http://schemas.openxmlformats.org/spreadsheetml/2006/main" count="94" uniqueCount="90">
  <si>
    <t>ОСТАТКИ СРЕДСТВ БЮДЖЕТОВ НА ОТЧЕТНУЮ ДАТУ</t>
  </si>
  <si>
    <t>% от налоговых и неналоговых доходов</t>
  </si>
  <si>
    <t>в т.ч. рыночные заимствования</t>
  </si>
  <si>
    <t>Объем государственного долга Ленинградской области</t>
  </si>
  <si>
    <t>Операции по управлению остатками средств на единых счетах бюджетов</t>
  </si>
  <si>
    <t>Бюджетные кредиты, предоставленные внутри страны в валюте Российской Федерации</t>
  </si>
  <si>
    <t>Исполнение государственных и муниципальных гарантий в валюте Российской Федерации</t>
  </si>
  <si>
    <t>Акции и иные формы участия в капитале, находящегося в государственной муниципальной собственности</t>
  </si>
  <si>
    <t>Изменение остатков средств</t>
  </si>
  <si>
    <t>Бюджетные кредиты от других бюджетов бюджетной системы Российской Федерации</t>
  </si>
  <si>
    <t>Государственные ценные бумаги</t>
  </si>
  <si>
    <t>ИСТОЧНИКИ ФИНАНСИРОВАНИЯ ДЕФИЦИТА (всего)</t>
  </si>
  <si>
    <t>Дефицит (-), профицит (+)</t>
  </si>
  <si>
    <t>Межбюджетные трансферты общего характера</t>
  </si>
  <si>
    <t>1400</t>
  </si>
  <si>
    <t>Обслуживание внутреннего государственного и муниципального долга</t>
  </si>
  <si>
    <t>1300</t>
  </si>
  <si>
    <t>ВСЕГО ПО СОЦИАЛЬНО-КУЛЬТУРНОЙ СФЕРЕ</t>
  </si>
  <si>
    <t>Средства массовой информации</t>
  </si>
  <si>
    <t>1200</t>
  </si>
  <si>
    <t>Физическая культура и спорт</t>
  </si>
  <si>
    <t>1100</t>
  </si>
  <si>
    <t>Социальная политика</t>
  </si>
  <si>
    <t>1000</t>
  </si>
  <si>
    <t>Здравоохранение</t>
  </si>
  <si>
    <t>0900</t>
  </si>
  <si>
    <t>Культура, кинематография</t>
  </si>
  <si>
    <t>0800</t>
  </si>
  <si>
    <t>Образование</t>
  </si>
  <si>
    <t>0700</t>
  </si>
  <si>
    <t>Охрана окружающей среды</t>
  </si>
  <si>
    <t>0600</t>
  </si>
  <si>
    <t>Жилищно-коммунальное хозяйство</t>
  </si>
  <si>
    <t>0500</t>
  </si>
  <si>
    <t>Связь и информатика</t>
  </si>
  <si>
    <t>0410</t>
  </si>
  <si>
    <t>Транспорт, дорожное хозяйство</t>
  </si>
  <si>
    <t>0408-0409</t>
  </si>
  <si>
    <t>Лесное хозяйство</t>
  </si>
  <si>
    <t>0407</t>
  </si>
  <si>
    <t>Сельское хозяйство и рыболовство</t>
  </si>
  <si>
    <t>0405</t>
  </si>
  <si>
    <r>
      <t>Национальная экономика</t>
    </r>
    <r>
      <rPr>
        <sz val="10"/>
        <color indexed="8"/>
        <rFont val="Arial Cyr"/>
        <charset val="204"/>
      </rPr>
      <t>, в том числе:</t>
    </r>
  </si>
  <si>
    <t>0400</t>
  </si>
  <si>
    <t>Обеспечение пожарной безопасности</t>
  </si>
  <si>
    <t>0310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</si>
  <si>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</si>
  <si>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</si>
  <si>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r>
      <t>Национальная безопасность и правоохранительная деятельность</t>
    </r>
    <r>
      <rPr>
        <sz val="10"/>
        <color indexed="8"/>
        <rFont val="Arial Cyr"/>
        <charset val="204"/>
      </rPr>
      <t>, в том числе:</t>
    </r>
  </si>
  <si>
    <t>0300</t>
  </si>
  <si>
    <t xml:space="preserve">Национальная оборона </t>
  </si>
  <si>
    <t>0200</t>
  </si>
  <si>
    <t>Обеспечение проведения выборов и референдумов</t>
  </si>
  <si>
    <t>0107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</si>
  <si>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</si>
  <si>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</si>
  <si>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Судебная система</t>
  </si>
  <si>
    <t>0105</t>
  </si>
  <si>
    <t>Функционирование высших должностных лиц, функционирование законодательных и исполнительных органов власти</t>
  </si>
  <si>
    <t>0102-0104</t>
  </si>
  <si>
    <r>
      <t xml:space="preserve">Общегосударственные вопросы, </t>
    </r>
    <r>
      <rPr>
        <sz val="10"/>
        <color indexed="8"/>
        <rFont val="Arial Cyr"/>
        <charset val="204"/>
      </rPr>
      <t>в том числе:</t>
    </r>
  </si>
  <si>
    <t>0100</t>
  </si>
  <si>
    <t>РАСХОДЫ (всего), в том числе:</t>
  </si>
  <si>
    <r>
      <t xml:space="preserve"> - </t>
    </r>
    <r>
      <rPr>
        <sz val="10"/>
        <color indexed="8"/>
        <rFont val="Arial Cyr"/>
        <charset val="204"/>
      </rPr>
      <t xml:space="preserve">возврат межбюджетных трансфертов, имеющих целевое назначение, прошлых лет </t>
    </r>
  </si>
  <si>
    <t xml:space="preserve"> - доходы от возврата межбюджетных трансфертов, имеющих целевое назначение, прошлых лет</t>
  </si>
  <si>
    <t xml:space="preserve"> - безвозмездные поступления от других бюджетов бюджетной системы Российской Федерации</t>
  </si>
  <si>
    <t>Безвозмездные поступления, в том числе:</t>
  </si>
  <si>
    <t xml:space="preserve"> - акцизы</t>
  </si>
  <si>
    <t xml:space="preserve"> - налоги на имущество</t>
  </si>
  <si>
    <t xml:space="preserve"> - налог на доходы физических лиц</t>
  </si>
  <si>
    <t xml:space="preserve"> - налог на прибыль организаций</t>
  </si>
  <si>
    <t>Налоговые и неналоговые доходы, в том числе:</t>
  </si>
  <si>
    <t>ДОХОДЫ (всего), в том числе:</t>
  </si>
  <si>
    <t>10=7/4*100</t>
  </si>
  <si>
    <t>9=7-4</t>
  </si>
  <si>
    <t>8=7/6*100</t>
  </si>
  <si>
    <t>5=4/3*100</t>
  </si>
  <si>
    <t>% исполнения плана года</t>
  </si>
  <si>
    <t>Исполнено</t>
  </si>
  <si>
    <t>Назначено на год</t>
  </si>
  <si>
    <t>Темп роста</t>
  </si>
  <si>
    <t>Отклонение</t>
  </si>
  <si>
    <t>на 01.01.2020.</t>
  </si>
  <si>
    <t>на 01.01.2019.</t>
  </si>
  <si>
    <t>Наименование раздела, подраздела</t>
  </si>
  <si>
    <t>Раздел, подраздел</t>
  </si>
  <si>
    <t>тыс.руб.</t>
  </si>
  <si>
    <t>(по данным годового отчета)</t>
  </si>
  <si>
    <t>Информация об исполнении областного бюджета Ленинградской области на 01.01.2020.</t>
  </si>
  <si>
    <t>Приложение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</si>
</sst>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8" x14ac:knownFonts="1">
    <font>
      <sz val="8"/>
      <name val="Helv"/>
      <charset val="204"/>
    </font>
    <font>
      <sz val="8"/>
      <name val="Helv"/>
      <charset val="204"/>
    </font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theme="1"/>
      <name val="Arial Cyr"/>
      <charset val="204"/>
    </font>
    <font>
      <b/>
      <sz val="10"/>
      <color indexed="8"/>
      <name val="Arial Cyr"/>
      <charset val="204"/>
    </font>
    <font>
      <b/>
      <sz val="10"/>
      <color theme="1"/>
      <name val="Arial Cyr"/>
      <charset val="204"/>
    </font>
    <font>
      <sz val="10"/>
      <color indexed="8"/>
      <name val="Arial Cyr"/>
      <charset val="204"/>
    </font>
    <font>
      <sz val="10"/>
      <color rgb="FFFF0000"/>
      <name val="Arial Cyr"/>
      <family val="2"/>
      <charset val="204"/>
    </font>
    <font>
      <sz val="10"/>
      <color theme="1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color theme="1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10"/>
      <color rgb="FFFF0000"/>
      <name val="Arial Cyr"/>
      <family val="2"/>
      <charset val="204"/>
    </font>
    <font>
      <b/>
      <sz val="10"/>
      <color indexed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i/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indexed="8"/>
      <name val="Arial Cyr"/>
      <family val="2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8"/>
      <color rgb="FF000000"/>
      <name val="Arial Cy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0" fontId="18" fillId="0" borderId="0"/>
    <xf numFmtId="0" fontId="18" fillId="0" borderId="0"/>
    <xf numFmtId="0" fontId="1" fillId="0" borderId="0"/>
    <xf numFmtId="4" fontId="24" fillId="0" borderId="8">
      <alignment horizontal="right"/>
    </xf>
    <xf numFmtId="0" fontId="25" fillId="0" borderId="0"/>
    <xf numFmtId="0" fontId="26" fillId="0" borderId="9"/>
    <xf numFmtId="4" fontId="27" fillId="0" borderId="10">
      <alignment horizontal="right" vertical="center" shrinkToFit="1"/>
    </xf>
    <xf numFmtId="0" fontId="1" fillId="0" borderId="0"/>
  </cellStyleXfs>
  <cellXfs count="8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 shrinkToFit="1"/>
    </xf>
    <xf numFmtId="164" fontId="5" fillId="0" borderId="1" xfId="0" applyNumberFormat="1" applyFont="1" applyBorder="1" applyAlignment="1">
      <alignment horizontal="center" vertical="center" shrinkToFit="1"/>
    </xf>
    <xf numFmtId="0" fontId="6" fillId="0" borderId="1" xfId="0" applyFont="1" applyBorder="1" applyAlignment="1">
      <alignment vertical="top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top" shrinkToFit="1"/>
    </xf>
    <xf numFmtId="4" fontId="5" fillId="0" borderId="1" xfId="0" applyNumberFormat="1" applyFont="1" applyBorder="1" applyAlignment="1">
      <alignment horizontal="center" vertical="center" shrinkToFit="1"/>
    </xf>
    <xf numFmtId="164" fontId="2" fillId="0" borderId="0" xfId="0" applyNumberFormat="1" applyFont="1"/>
    <xf numFmtId="164" fontId="5" fillId="0" borderId="1" xfId="0" applyNumberFormat="1" applyFont="1" applyBorder="1" applyAlignment="1">
      <alignment horizontal="center" wrapText="1" shrinkToFit="1"/>
    </xf>
    <xf numFmtId="164" fontId="7" fillId="0" borderId="1" xfId="0" applyNumberFormat="1" applyFont="1" applyBorder="1" applyAlignment="1">
      <alignment horizontal="center" vertical="center" shrinkToFit="1"/>
    </xf>
    <xf numFmtId="0" fontId="8" fillId="0" borderId="1" xfId="0" applyFont="1" applyBorder="1" applyAlignment="1">
      <alignment vertical="top" shrinkToFit="1"/>
    </xf>
    <xf numFmtId="164" fontId="6" fillId="0" borderId="1" xfId="0" applyNumberFormat="1" applyFont="1" applyBorder="1" applyAlignment="1">
      <alignment horizontal="center" vertical="center" shrinkToFit="1"/>
    </xf>
    <xf numFmtId="164" fontId="4" fillId="0" borderId="0" xfId="0" applyNumberFormat="1" applyFont="1" applyBorder="1" applyAlignment="1">
      <alignment horizontal="center" vertical="center" shrinkToFit="1"/>
    </xf>
    <xf numFmtId="164" fontId="9" fillId="0" borderId="0" xfId="0" applyNumberFormat="1" applyFont="1" applyBorder="1" applyAlignment="1">
      <alignment horizontal="center" vertical="center" shrinkToFit="1"/>
    </xf>
    <xf numFmtId="164" fontId="2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vertical="top" shrinkToFit="1"/>
    </xf>
    <xf numFmtId="0" fontId="4" fillId="0" borderId="0" xfId="0" applyFont="1" applyBorder="1" applyAlignment="1">
      <alignment horizontal="center" vertical="center" shrinkToFit="1"/>
    </xf>
    <xf numFmtId="164" fontId="7" fillId="0" borderId="1" xfId="0" applyNumberFormat="1" applyFont="1" applyBorder="1" applyAlignment="1">
      <alignment horizontal="center" wrapText="1" shrinkToFit="1"/>
    </xf>
    <xf numFmtId="164" fontId="2" fillId="0" borderId="1" xfId="0" applyNumberFormat="1" applyFont="1" applyBorder="1" applyAlignment="1">
      <alignment horizontal="center" vertical="center" shrinkToFit="1"/>
    </xf>
    <xf numFmtId="164" fontId="10" fillId="0" borderId="1" xfId="0" applyNumberFormat="1" applyFont="1" applyBorder="1" applyAlignment="1">
      <alignment horizontal="center" vertical="center" shrinkToFit="1"/>
    </xf>
    <xf numFmtId="0" fontId="4" fillId="0" borderId="1" xfId="0" applyNumberFormat="1" applyFont="1" applyBorder="1" applyAlignment="1">
      <alignment horizontal="left" vertical="top" wrapText="1" shrinkToFit="1"/>
    </xf>
    <xf numFmtId="49" fontId="4" fillId="0" borderId="1" xfId="0" applyNumberFormat="1" applyFont="1" applyBorder="1" applyAlignment="1">
      <alignment horizontal="center" vertical="center" shrinkToFit="1"/>
    </xf>
    <xf numFmtId="164" fontId="11" fillId="0" borderId="1" xfId="0" applyNumberFormat="1" applyFont="1" applyBorder="1" applyAlignment="1">
      <alignment horizontal="center" vertical="center" shrinkToFit="1"/>
    </xf>
    <xf numFmtId="164" fontId="12" fillId="0" borderId="1" xfId="0" applyNumberFormat="1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left" vertical="top" wrapText="1" shrinkToFit="1"/>
    </xf>
    <xf numFmtId="49" fontId="4" fillId="0" borderId="1" xfId="0" applyNumberFormat="1" applyFont="1" applyBorder="1" applyAlignment="1">
      <alignment horizontal="center" vertical="center" wrapText="1" shrinkToFit="1"/>
    </xf>
    <xf numFmtId="0" fontId="14" fillId="0" borderId="0" xfId="0" applyFont="1"/>
    <xf numFmtId="164" fontId="15" fillId="0" borderId="1" xfId="0" applyNumberFormat="1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left" vertical="top" wrapText="1" shrinkToFit="1"/>
    </xf>
    <xf numFmtId="49" fontId="16" fillId="0" borderId="1" xfId="0" applyNumberFormat="1" applyFont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left" vertical="top" wrapText="1" shrinkToFit="1"/>
    </xf>
    <xf numFmtId="49" fontId="11" fillId="0" borderId="1" xfId="0" applyNumberFormat="1" applyFont="1" applyBorder="1" applyAlignment="1">
      <alignment horizontal="center" vertical="center" wrapText="1" shrinkToFit="1"/>
    </xf>
    <xf numFmtId="164" fontId="7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 shrinkToFit="1"/>
    </xf>
    <xf numFmtId="0" fontId="17" fillId="0" borderId="0" xfId="0" applyFont="1"/>
    <xf numFmtId="0" fontId="6" fillId="0" borderId="1" xfId="0" applyFont="1" applyBorder="1" applyAlignment="1">
      <alignment horizontal="left" vertical="top" wrapText="1" shrinkToFit="1"/>
    </xf>
    <xf numFmtId="49" fontId="6" fillId="0" borderId="1" xfId="0" applyNumberFormat="1" applyFont="1" applyBorder="1" applyAlignment="1">
      <alignment horizontal="center" vertical="center" wrapText="1" shrinkToFit="1"/>
    </xf>
    <xf numFmtId="164" fontId="10" fillId="0" borderId="1" xfId="0" applyNumberFormat="1" applyFont="1" applyBorder="1" applyAlignment="1">
      <alignment horizontal="center" wrapText="1" shrinkToFit="1"/>
    </xf>
    <xf numFmtId="164" fontId="5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 shrinkToFit="1"/>
    </xf>
    <xf numFmtId="164" fontId="17" fillId="0" borderId="1" xfId="0" applyNumberFormat="1" applyFont="1" applyBorder="1" applyAlignment="1">
      <alignment horizontal="center" vertical="center" shrinkToFit="1"/>
    </xf>
    <xf numFmtId="164" fontId="7" fillId="0" borderId="1" xfId="1" applyNumberFormat="1" applyFont="1" applyBorder="1" applyAlignment="1">
      <alignment horizontal="center" vertical="center"/>
    </xf>
    <xf numFmtId="164" fontId="11" fillId="0" borderId="1" xfId="1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shrinkToFit="1"/>
    </xf>
    <xf numFmtId="164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  <xf numFmtId="164" fontId="9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top" wrapText="1" shrinkToFit="1"/>
    </xf>
    <xf numFmtId="164" fontId="10" fillId="0" borderId="1" xfId="1" applyNumberFormat="1" applyFont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 shrinkToFit="1"/>
    </xf>
    <xf numFmtId="164" fontId="21" fillId="0" borderId="1" xfId="2" applyNumberFormat="1" applyFont="1" applyBorder="1" applyAlignment="1">
      <alignment horizontal="center" vertical="center"/>
    </xf>
    <xf numFmtId="164" fontId="21" fillId="0" borderId="1" xfId="1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top" wrapText="1" shrinkToFit="1"/>
    </xf>
    <xf numFmtId="164" fontId="22" fillId="0" borderId="1" xfId="2" applyNumberFormat="1" applyFont="1" applyBorder="1" applyAlignment="1">
      <alignment horizontal="center" vertical="center"/>
    </xf>
    <xf numFmtId="164" fontId="12" fillId="0" borderId="1" xfId="1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 shrinkToFit="1"/>
    </xf>
    <xf numFmtId="0" fontId="4" fillId="0" borderId="2" xfId="0" applyNumberFormat="1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2" xfId="0" applyNumberFormat="1" applyFont="1" applyBorder="1" applyAlignment="1">
      <alignment horizontal="center" vertical="center" wrapText="1" shrinkToFit="1"/>
    </xf>
    <xf numFmtId="164" fontId="2" fillId="0" borderId="2" xfId="0" applyNumberFormat="1" applyFont="1" applyBorder="1" applyAlignment="1">
      <alignment horizontal="center" vertical="center" wrapText="1" shrinkToFit="1"/>
    </xf>
    <xf numFmtId="0" fontId="4" fillId="0" borderId="2" xfId="0" applyNumberFormat="1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0" borderId="3" xfId="0" applyNumberFormat="1" applyFont="1" applyBorder="1" applyAlignment="1">
      <alignment horizontal="center" vertical="center" wrapText="1" shrinkToFit="1"/>
    </xf>
    <xf numFmtId="164" fontId="2" fillId="0" borderId="4" xfId="0" applyNumberFormat="1" applyFont="1" applyBorder="1" applyAlignment="1">
      <alignment horizontal="center" vertical="center" wrapText="1" shrinkToFit="1"/>
    </xf>
    <xf numFmtId="0" fontId="2" fillId="0" borderId="4" xfId="0" applyNumberFormat="1" applyFont="1" applyBorder="1" applyAlignment="1">
      <alignment horizontal="center" vertical="center" wrapText="1" shrinkToFit="1"/>
    </xf>
    <xf numFmtId="0" fontId="4" fillId="0" borderId="3" xfId="0" applyNumberFormat="1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2" fillId="0" borderId="5" xfId="0" applyNumberFormat="1" applyFont="1" applyBorder="1" applyAlignment="1">
      <alignment horizontal="center" vertical="center" wrapText="1" shrinkToFit="1"/>
    </xf>
    <xf numFmtId="0" fontId="2" fillId="0" borderId="6" xfId="0" applyNumberFormat="1" applyFont="1" applyBorder="1" applyAlignment="1">
      <alignment horizontal="center" vertical="center" wrapText="1" shrinkToFit="1"/>
    </xf>
    <xf numFmtId="0" fontId="2" fillId="0" borderId="7" xfId="0" applyNumberFormat="1" applyFont="1" applyBorder="1" applyAlignment="1">
      <alignment horizontal="center" vertical="center" wrapText="1" shrinkToFit="1"/>
    </xf>
    <xf numFmtId="0" fontId="4" fillId="0" borderId="4" xfId="0" applyNumberFormat="1" applyFont="1" applyBorder="1" applyAlignment="1">
      <alignment horizontal="center" vertical="center" wrapText="1" shrinkToFi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 shrinkToFi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top" shrinkToFit="1"/>
    </xf>
    <xf numFmtId="0" fontId="23" fillId="0" borderId="0" xfId="0" applyFont="1" applyAlignment="1">
      <alignment horizontal="center" vertical="top" shrinkToFit="1"/>
    </xf>
    <xf numFmtId="0" fontId="2" fillId="0" borderId="0" xfId="0" applyFont="1" applyAlignment="1">
      <alignment horizontal="right" vertical="center"/>
    </xf>
  </cellXfs>
  <cellStyles count="9">
    <cellStyle name="_Книга1" xfId="3"/>
    <cellStyle name="xl105" xfId="4"/>
    <cellStyle name="xl32" xfId="5"/>
    <cellStyle name="xl68" xfId="6"/>
    <cellStyle name="xl92" xfId="7"/>
    <cellStyle name="Обычный" xfId="0" builtinId="0"/>
    <cellStyle name="Обычный 4" xfId="8"/>
    <cellStyle name="Обычный_на 01.03.09г" xfId="1"/>
    <cellStyle name="Обычный_на 01.09.2010.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64"/>
  <sheetViews>
    <sheetView tabSelected="1" zoomScale="90" zoomScaleNormal="90" workbookViewId="0">
      <selection activeCell="B12" sqref="B12"/>
    </sheetView>
  </sheetViews>
  <sheetFormatPr defaultRowHeight="12.75" x14ac:dyDescent="0.2"/>
  <cols>
    <col min="1" max="1" width="12.6640625" style="2" customWidth="1"/>
    <col min="2" max="2" width="128.6640625" style="1" customWidth="1"/>
    <col min="3" max="3" width="18.6640625" style="2" customWidth="1"/>
    <col min="4" max="4" width="18.5" style="2" customWidth="1"/>
    <col min="5" max="8" width="16.6640625" style="2" customWidth="1"/>
    <col min="9" max="9" width="19.1640625" style="2" customWidth="1"/>
    <col min="10" max="10" width="13.33203125" style="1" bestFit="1" customWidth="1"/>
    <col min="11" max="11" width="9.33203125" style="1"/>
    <col min="12" max="12" width="15.5" style="1" bestFit="1" customWidth="1"/>
    <col min="13" max="16384" width="9.33203125" style="1"/>
  </cols>
  <sheetData>
    <row r="1" spans="1:10" x14ac:dyDescent="0.2">
      <c r="I1" s="87" t="s">
        <v>89</v>
      </c>
      <c r="J1" s="87"/>
    </row>
    <row r="2" spans="1:10" ht="15.75" x14ac:dyDescent="0.2">
      <c r="A2" s="86" t="s">
        <v>88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x14ac:dyDescent="0.2">
      <c r="A3" s="85" t="s">
        <v>87</v>
      </c>
      <c r="B3" s="85"/>
      <c r="C3" s="85"/>
      <c r="D3" s="85"/>
      <c r="E3" s="85"/>
      <c r="F3" s="85"/>
      <c r="G3" s="85"/>
      <c r="H3" s="85"/>
      <c r="I3" s="85"/>
      <c r="J3" s="85"/>
    </row>
    <row r="4" spans="1:10" x14ac:dyDescent="0.2">
      <c r="A4" s="84"/>
      <c r="C4" s="83"/>
      <c r="D4" s="83"/>
      <c r="E4" s="1"/>
      <c r="H4" s="82"/>
      <c r="I4" s="82"/>
      <c r="J4" s="81" t="s">
        <v>86</v>
      </c>
    </row>
    <row r="5" spans="1:10" s="2" customFormat="1" ht="12.75" customHeight="1" x14ac:dyDescent="0.15">
      <c r="A5" s="80" t="s">
        <v>85</v>
      </c>
      <c r="B5" s="80" t="s">
        <v>84</v>
      </c>
      <c r="C5" s="79" t="s">
        <v>83</v>
      </c>
      <c r="D5" s="78"/>
      <c r="E5" s="77"/>
      <c r="F5" s="79" t="s">
        <v>82</v>
      </c>
      <c r="G5" s="78"/>
      <c r="H5" s="77"/>
      <c r="I5" s="74" t="s">
        <v>81</v>
      </c>
      <c r="J5" s="76" t="s">
        <v>80</v>
      </c>
    </row>
    <row r="6" spans="1:10" s="2" customFormat="1" ht="12.75" customHeight="1" x14ac:dyDescent="0.15">
      <c r="A6" s="75"/>
      <c r="B6" s="75"/>
      <c r="C6" s="74" t="s">
        <v>79</v>
      </c>
      <c r="D6" s="74" t="s">
        <v>78</v>
      </c>
      <c r="E6" s="73" t="s">
        <v>77</v>
      </c>
      <c r="F6" s="74" t="s">
        <v>79</v>
      </c>
      <c r="G6" s="74" t="s">
        <v>78</v>
      </c>
      <c r="H6" s="73" t="s">
        <v>77</v>
      </c>
      <c r="I6" s="72"/>
      <c r="J6" s="71"/>
    </row>
    <row r="7" spans="1:10" s="2" customFormat="1" ht="13.5" customHeight="1" x14ac:dyDescent="0.15">
      <c r="A7" s="70"/>
      <c r="B7" s="70"/>
      <c r="C7" s="68"/>
      <c r="D7" s="68"/>
      <c r="E7" s="69"/>
      <c r="F7" s="68"/>
      <c r="G7" s="68"/>
      <c r="H7" s="69"/>
      <c r="I7" s="68"/>
      <c r="J7" s="67"/>
    </row>
    <row r="8" spans="1:10" s="2" customFormat="1" ht="13.5" customHeight="1" x14ac:dyDescent="0.15">
      <c r="A8" s="66">
        <v>1</v>
      </c>
      <c r="B8" s="66">
        <v>2</v>
      </c>
      <c r="C8" s="65">
        <v>3</v>
      </c>
      <c r="D8" s="65">
        <v>4</v>
      </c>
      <c r="E8" s="65" t="s">
        <v>76</v>
      </c>
      <c r="F8" s="65">
        <v>6</v>
      </c>
      <c r="G8" s="65">
        <v>7</v>
      </c>
      <c r="H8" s="65" t="s">
        <v>75</v>
      </c>
      <c r="I8" s="65" t="s">
        <v>74</v>
      </c>
      <c r="J8" s="65" t="s">
        <v>73</v>
      </c>
    </row>
    <row r="9" spans="1:10" x14ac:dyDescent="0.2">
      <c r="A9" s="54"/>
      <c r="B9" s="28" t="s">
        <v>72</v>
      </c>
      <c r="C9" s="64">
        <v>127771665.25</v>
      </c>
      <c r="D9" s="64">
        <v>137227062.898</v>
      </c>
      <c r="E9" s="27">
        <v>107.40023042628381</v>
      </c>
      <c r="F9" s="64">
        <f>F10+F15</f>
        <v>138691147.13</v>
      </c>
      <c r="G9" s="64">
        <f>G10+G15</f>
        <v>141815166.71000001</v>
      </c>
      <c r="H9" s="26">
        <f>G9/F9*100</f>
        <v>102.25250107497617</v>
      </c>
      <c r="I9" s="26">
        <f>G9-D9</f>
        <v>4588103.8120000064</v>
      </c>
      <c r="J9" s="21">
        <f>G9/D9*100</f>
        <v>103.34343949007369</v>
      </c>
    </row>
    <row r="10" spans="1:10" x14ac:dyDescent="0.2">
      <c r="A10" s="54"/>
      <c r="B10" s="50" t="s">
        <v>71</v>
      </c>
      <c r="C10" s="58">
        <v>118655137</v>
      </c>
      <c r="D10" s="63">
        <v>125698185.80599999</v>
      </c>
      <c r="E10" s="6">
        <v>105.93573020441585</v>
      </c>
      <c r="F10" s="58">
        <v>126891609.79000001</v>
      </c>
      <c r="G10" s="58">
        <v>128493876.64</v>
      </c>
      <c r="H10" s="59">
        <f>G10/F10*100</f>
        <v>101.26270511710875</v>
      </c>
      <c r="I10" s="22">
        <f>G10-D10</f>
        <v>2795690.8340000063</v>
      </c>
      <c r="J10" s="42">
        <f>G10/D10*100</f>
        <v>102.22412982023053</v>
      </c>
    </row>
    <row r="11" spans="1:10" x14ac:dyDescent="0.2">
      <c r="A11" s="54"/>
      <c r="B11" s="45" t="s">
        <v>70</v>
      </c>
      <c r="C11" s="60">
        <v>60388958.600000001</v>
      </c>
      <c r="D11" s="22">
        <v>63416456.030000001</v>
      </c>
      <c r="E11" s="6">
        <v>105.01332942343535</v>
      </c>
      <c r="F11" s="58">
        <v>58759381.100000001</v>
      </c>
      <c r="G11" s="58">
        <v>58654873.600000001</v>
      </c>
      <c r="H11" s="59">
        <f>G11/F11*100</f>
        <v>99.822143293473189</v>
      </c>
      <c r="I11" s="22">
        <f>G11-D11</f>
        <v>-4761582.43</v>
      </c>
      <c r="J11" s="42">
        <f>G11/D11*100</f>
        <v>92.491566498532379</v>
      </c>
    </row>
    <row r="12" spans="1:10" x14ac:dyDescent="0.2">
      <c r="A12" s="54"/>
      <c r="B12" s="62" t="s">
        <v>69</v>
      </c>
      <c r="C12" s="61">
        <v>26289039</v>
      </c>
      <c r="D12" s="60">
        <v>27663650.831999999</v>
      </c>
      <c r="E12" s="6">
        <v>105.22884017175372</v>
      </c>
      <c r="F12" s="58">
        <v>28773964</v>
      </c>
      <c r="G12" s="58">
        <v>29349988</v>
      </c>
      <c r="H12" s="59">
        <f>G12/F12*100</f>
        <v>102.00189310030414</v>
      </c>
      <c r="I12" s="22">
        <f>G12-D12</f>
        <v>1686337.1680000015</v>
      </c>
      <c r="J12" s="42">
        <f>G12/D12*100</f>
        <v>106.09585906878685</v>
      </c>
    </row>
    <row r="13" spans="1:10" x14ac:dyDescent="0.2">
      <c r="A13" s="54"/>
      <c r="B13" s="62" t="s">
        <v>68</v>
      </c>
      <c r="C13" s="61">
        <v>20747850</v>
      </c>
      <c r="D13" s="60">
        <v>22186562.096000001</v>
      </c>
      <c r="E13" s="6">
        <v>106.93427076058484</v>
      </c>
      <c r="F13" s="58">
        <v>23938037</v>
      </c>
      <c r="G13" s="58">
        <v>23647467</v>
      </c>
      <c r="H13" s="59">
        <f>G13/F13*100</f>
        <v>98.786157778935674</v>
      </c>
      <c r="I13" s="22">
        <f>G13-D13</f>
        <v>1460904.9039999992</v>
      </c>
      <c r="J13" s="42">
        <f>G13/D13*100</f>
        <v>106.58463847476118</v>
      </c>
    </row>
    <row r="14" spans="1:10" x14ac:dyDescent="0.2">
      <c r="A14" s="54"/>
      <c r="B14" s="62" t="s">
        <v>67</v>
      </c>
      <c r="C14" s="61">
        <v>7486000</v>
      </c>
      <c r="D14" s="60">
        <v>7703150.3080000002</v>
      </c>
      <c r="E14" s="6">
        <v>102.90075217739781</v>
      </c>
      <c r="F14" s="58">
        <v>8935000</v>
      </c>
      <c r="G14" s="58">
        <v>9604482.9000000004</v>
      </c>
      <c r="H14" s="59">
        <f>G14/F14*100</f>
        <v>107.49281365416901</v>
      </c>
      <c r="I14" s="22">
        <f>G14-D14</f>
        <v>1901332.5920000002</v>
      </c>
      <c r="J14" s="42">
        <f>G14/D14*100</f>
        <v>124.68253267790188</v>
      </c>
    </row>
    <row r="15" spans="1:10" x14ac:dyDescent="0.2">
      <c r="A15" s="54"/>
      <c r="B15" s="45" t="s">
        <v>66</v>
      </c>
      <c r="C15" s="61">
        <v>9116528.25</v>
      </c>
      <c r="D15" s="60">
        <v>11528877.092</v>
      </c>
      <c r="E15" s="6">
        <v>126.46126656822459</v>
      </c>
      <c r="F15" s="58">
        <v>11799537.34</v>
      </c>
      <c r="G15" s="58">
        <v>13321290.07</v>
      </c>
      <c r="H15" s="59">
        <f>G15/F15*100</f>
        <v>112.89671523680266</v>
      </c>
      <c r="I15" s="22">
        <f>G15-D15</f>
        <v>1792412.9780000001</v>
      </c>
      <c r="J15" s="42">
        <f>G15/D15*100</f>
        <v>115.54716008937046</v>
      </c>
    </row>
    <row r="16" spans="1:10" x14ac:dyDescent="0.2">
      <c r="A16" s="54"/>
      <c r="B16" s="45" t="s">
        <v>65</v>
      </c>
      <c r="C16" s="61">
        <v>8650797.8859999999</v>
      </c>
      <c r="D16" s="60">
        <v>11002060.693</v>
      </c>
      <c r="E16" s="6">
        <v>127.17972189368984</v>
      </c>
      <c r="F16" s="58">
        <v>11113037.550000001</v>
      </c>
      <c r="G16" s="58">
        <v>12392488.17</v>
      </c>
      <c r="H16" s="59">
        <f>G16/F16*100</f>
        <v>111.51305945150882</v>
      </c>
      <c r="I16" s="22">
        <f>G16-D16</f>
        <v>1390427.477</v>
      </c>
      <c r="J16" s="42">
        <f>G16/D16*100</f>
        <v>112.63788226404397</v>
      </c>
    </row>
    <row r="17" spans="1:12" x14ac:dyDescent="0.2">
      <c r="A17" s="54"/>
      <c r="B17" s="45" t="s">
        <v>64</v>
      </c>
      <c r="C17" s="56">
        <v>387810.5</v>
      </c>
      <c r="D17" s="56">
        <v>644367.18599999999</v>
      </c>
      <c r="E17" s="6"/>
      <c r="F17" s="58">
        <v>6600</v>
      </c>
      <c r="G17" s="58">
        <v>473738.01</v>
      </c>
      <c r="H17" s="22"/>
      <c r="I17" s="22">
        <f>G17-D17</f>
        <v>-170629.17599999998</v>
      </c>
      <c r="J17" s="42">
        <f>G17/D17*100</f>
        <v>73.519884359846969</v>
      </c>
    </row>
    <row r="18" spans="1:12" x14ac:dyDescent="0.2">
      <c r="A18" s="54"/>
      <c r="B18" s="57" t="s">
        <v>63</v>
      </c>
      <c r="C18" s="56">
        <v>0</v>
      </c>
      <c r="D18" s="56">
        <v>-148616.821</v>
      </c>
      <c r="E18" s="6"/>
      <c r="F18" s="58">
        <v>0</v>
      </c>
      <c r="G18" s="58">
        <v>-67129.990000000005</v>
      </c>
      <c r="H18" s="22"/>
      <c r="I18" s="22">
        <f>G18-D18</f>
        <v>81486.830999999991</v>
      </c>
      <c r="J18" s="42">
        <f>G18/D18*100</f>
        <v>45.169846554583486</v>
      </c>
      <c r="L18" s="11"/>
    </row>
    <row r="19" spans="1:12" x14ac:dyDescent="0.2">
      <c r="A19" s="54"/>
      <c r="B19" s="57"/>
      <c r="C19" s="56"/>
      <c r="D19" s="56"/>
      <c r="E19" s="6"/>
      <c r="F19" s="55"/>
      <c r="G19" s="55"/>
      <c r="H19" s="22"/>
      <c r="I19" s="22"/>
      <c r="J19" s="42"/>
    </row>
    <row r="20" spans="1:12" x14ac:dyDescent="0.2">
      <c r="A20" s="54"/>
      <c r="B20" s="28" t="s">
        <v>62</v>
      </c>
      <c r="C20" s="53">
        <v>127654852.09999999</v>
      </c>
      <c r="D20" s="53">
        <v>124021525.8</v>
      </c>
      <c r="E20" s="13">
        <v>97.153789111632221</v>
      </c>
      <c r="F20" s="52">
        <f>F21+F26+F27+F30+F35+F36+F37+F38+F39+F40+F41+F42+F44+F45</f>
        <v>144781533.60000002</v>
      </c>
      <c r="G20" s="52">
        <f>G21+G26+G27+G30+G35+G36+G37+G38+G39+G40+G41+G42+G44+G45</f>
        <v>141011668.09999999</v>
      </c>
      <c r="H20" s="26">
        <f>G20/F20*100</f>
        <v>97.396169659028928</v>
      </c>
      <c r="I20" s="26">
        <f>G20-D20</f>
        <v>16990142.299999997</v>
      </c>
      <c r="J20" s="21">
        <f>G20/D20*100</f>
        <v>113.69934952050073</v>
      </c>
    </row>
    <row r="21" spans="1:12" x14ac:dyDescent="0.2">
      <c r="A21" s="38" t="s">
        <v>61</v>
      </c>
      <c r="B21" s="28" t="s">
        <v>60</v>
      </c>
      <c r="C21" s="37">
        <v>7737081.5</v>
      </c>
      <c r="D21" s="37">
        <v>7246339.4000000004</v>
      </c>
      <c r="E21" s="13">
        <v>93.657271155796934</v>
      </c>
      <c r="F21" s="51">
        <v>8428919.5999999996</v>
      </c>
      <c r="G21" s="51">
        <v>7877442.9000000004</v>
      </c>
      <c r="H21" s="26">
        <f>G21/F21*100</f>
        <v>93.457326369562239</v>
      </c>
      <c r="I21" s="26">
        <f>G21-D21</f>
        <v>631103.5</v>
      </c>
      <c r="J21" s="21">
        <f>G21/D21*100</f>
        <v>108.709273264236</v>
      </c>
    </row>
    <row r="22" spans="1:12" ht="15" customHeight="1" x14ac:dyDescent="0.2">
      <c r="A22" s="29" t="s">
        <v>59</v>
      </c>
      <c r="B22" s="50" t="s">
        <v>58</v>
      </c>
      <c r="C22" s="44">
        <v>3459249.9</v>
      </c>
      <c r="D22" s="44">
        <v>3373368.3</v>
      </c>
      <c r="E22" s="22">
        <v>97.517334610604451</v>
      </c>
      <c r="F22" s="49">
        <v>3755579.6999999997</v>
      </c>
      <c r="G22" s="49">
        <v>3699526.8</v>
      </c>
      <c r="H22" s="22">
        <f>G22/F22*100</f>
        <v>98.507476755186431</v>
      </c>
      <c r="I22" s="22">
        <f>G22-D22</f>
        <v>326158.5</v>
      </c>
      <c r="J22" s="42">
        <f>G22/D22*100</f>
        <v>109.66863001588057</v>
      </c>
    </row>
    <row r="23" spans="1:12" x14ac:dyDescent="0.2">
      <c r="A23" s="29" t="s">
        <v>57</v>
      </c>
      <c r="B23" s="45" t="s">
        <v>56</v>
      </c>
      <c r="C23" s="44">
        <v>298693.5</v>
      </c>
      <c r="D23" s="44">
        <v>295266.59999999998</v>
      </c>
      <c r="E23" s="22">
        <v>98.852703523846344</v>
      </c>
      <c r="F23" s="49">
        <v>396438.3</v>
      </c>
      <c r="G23" s="49">
        <v>393809.2</v>
      </c>
      <c r="H23" s="22">
        <f>G23/F23*100</f>
        <v>99.336819878402267</v>
      </c>
      <c r="I23" s="22">
        <f>G23-D23</f>
        <v>98542.600000000035</v>
      </c>
      <c r="J23" s="42">
        <f>G23/D23*100</f>
        <v>133.37411004156922</v>
      </c>
    </row>
    <row r="24" spans="1:12" ht="25.5" x14ac:dyDescent="0.2">
      <c r="A24" s="29" t="s">
        <v>55</v>
      </c>
      <c r="B24" s="45" t="s">
        <v>54</v>
      </c>
      <c r="C24" s="44">
        <v>76400.399999999994</v>
      </c>
      <c r="D24" s="44">
        <v>75767.7</v>
      </c>
      <c r="E24" s="22">
        <v>99.171862974539408</v>
      </c>
      <c r="F24" s="49">
        <v>86112.8</v>
      </c>
      <c r="G24" s="49">
        <v>85380.9</v>
      </c>
      <c r="H24" s="22">
        <f>G24/F24*100</f>
        <v>99.150068282531734</v>
      </c>
      <c r="I24" s="22">
        <f>G24-D24</f>
        <v>9613.1999999999971</v>
      </c>
      <c r="J24" s="42">
        <f>G24/D24*100</f>
        <v>112.68772841197503</v>
      </c>
    </row>
    <row r="25" spans="1:12" ht="15.75" customHeight="1" x14ac:dyDescent="0.2">
      <c r="A25" s="29" t="s">
        <v>53</v>
      </c>
      <c r="B25" s="45" t="s">
        <v>52</v>
      </c>
      <c r="C25" s="44">
        <v>83665.100000000006</v>
      </c>
      <c r="D25" s="44">
        <v>82088.800000000003</v>
      </c>
      <c r="E25" s="22">
        <v>98.115940816421656</v>
      </c>
      <c r="F25" s="49">
        <v>107343</v>
      </c>
      <c r="G25" s="49">
        <v>104124.2</v>
      </c>
      <c r="H25" s="22">
        <f>G25/F25*100</f>
        <v>97.001388073744906</v>
      </c>
      <c r="I25" s="22">
        <f>G25-D25</f>
        <v>22035.399999999994</v>
      </c>
      <c r="J25" s="42">
        <f>G25/D25*100</f>
        <v>126.84336961924159</v>
      </c>
    </row>
    <row r="26" spans="1:12" ht="13.5" customHeight="1" x14ac:dyDescent="0.2">
      <c r="A26" s="38" t="s">
        <v>51</v>
      </c>
      <c r="B26" s="28" t="s">
        <v>50</v>
      </c>
      <c r="C26" s="48">
        <v>67896.2</v>
      </c>
      <c r="D26" s="48">
        <v>67896.2</v>
      </c>
      <c r="E26" s="26">
        <v>100</v>
      </c>
      <c r="F26" s="47">
        <v>74243.199999999997</v>
      </c>
      <c r="G26" s="47">
        <v>74138</v>
      </c>
      <c r="H26" s="26">
        <f>G26/F26*100</f>
        <v>99.858303521399932</v>
      </c>
      <c r="I26" s="26">
        <f>G26-D26</f>
        <v>6241.8000000000029</v>
      </c>
      <c r="J26" s="21">
        <f>G26/D26*100</f>
        <v>109.19315072124802</v>
      </c>
    </row>
    <row r="27" spans="1:12" ht="18" customHeight="1" x14ac:dyDescent="0.2">
      <c r="A27" s="38" t="s">
        <v>49</v>
      </c>
      <c r="B27" s="28" t="s">
        <v>48</v>
      </c>
      <c r="C27" s="37">
        <v>2102548.2000000002</v>
      </c>
      <c r="D27" s="37">
        <v>2025723.4</v>
      </c>
      <c r="E27" s="26">
        <v>96.346109925089934</v>
      </c>
      <c r="F27" s="36">
        <v>2323466.2999999998</v>
      </c>
      <c r="G27" s="36">
        <v>2285023.4</v>
      </c>
      <c r="H27" s="26">
        <f>G27/F27*100</f>
        <v>98.345450502122631</v>
      </c>
      <c r="I27" s="26">
        <f>G27-D27</f>
        <v>259300</v>
      </c>
      <c r="J27" s="21">
        <f>G27/D27*100</f>
        <v>112.8003655385528</v>
      </c>
    </row>
    <row r="28" spans="1:12" ht="25.5" x14ac:dyDescent="0.2">
      <c r="A28" s="29" t="s">
        <v>47</v>
      </c>
      <c r="B28" s="45" t="s">
        <v>46</v>
      </c>
      <c r="C28" s="44">
        <v>449672.2</v>
      </c>
      <c r="D28" s="44">
        <v>391191.9</v>
      </c>
      <c r="E28" s="22">
        <v>86.994904288056958</v>
      </c>
      <c r="F28" s="43">
        <v>559576.9</v>
      </c>
      <c r="G28" s="43">
        <v>536323.19999999995</v>
      </c>
      <c r="H28" s="22">
        <f>G28/F28*100</f>
        <v>95.844413877699381</v>
      </c>
      <c r="I28" s="22">
        <f>G28-D28</f>
        <v>145131.29999999993</v>
      </c>
      <c r="J28" s="42">
        <f>G28/D28*100</f>
        <v>137.09977123759464</v>
      </c>
    </row>
    <row r="29" spans="1:12" x14ac:dyDescent="0.2">
      <c r="A29" s="29" t="s">
        <v>45</v>
      </c>
      <c r="B29" s="45" t="s">
        <v>44</v>
      </c>
      <c r="C29" s="44">
        <v>1258514.7</v>
      </c>
      <c r="D29" s="44">
        <v>1253481.3</v>
      </c>
      <c r="E29" s="22">
        <v>99.600052347421936</v>
      </c>
      <c r="F29" s="43">
        <v>1414872.6</v>
      </c>
      <c r="G29" s="43">
        <v>1410452.3</v>
      </c>
      <c r="H29" s="22">
        <f>G29/F29*100</f>
        <v>99.687583178867129</v>
      </c>
      <c r="I29" s="22">
        <f>G29-D29</f>
        <v>156971</v>
      </c>
      <c r="J29" s="42">
        <f>G29/D29*100</f>
        <v>112.52280349136441</v>
      </c>
    </row>
    <row r="30" spans="1:12" x14ac:dyDescent="0.2">
      <c r="A30" s="38" t="s">
        <v>43</v>
      </c>
      <c r="B30" s="28" t="s">
        <v>42</v>
      </c>
      <c r="C30" s="37">
        <v>22782591.600000001</v>
      </c>
      <c r="D30" s="37">
        <v>22055381.699999999</v>
      </c>
      <c r="E30" s="46">
        <v>96.808045753670967</v>
      </c>
      <c r="F30" s="36">
        <v>25626172.699999999</v>
      </c>
      <c r="G30" s="36">
        <v>24527393.5</v>
      </c>
      <c r="H30" s="26">
        <f>G30/F30*100</f>
        <v>95.712277393650751</v>
      </c>
      <c r="I30" s="26">
        <f>G30-D30</f>
        <v>2472011.8000000007</v>
      </c>
      <c r="J30" s="21">
        <f>G30/D30*100</f>
        <v>111.20820230465564</v>
      </c>
    </row>
    <row r="31" spans="1:12" x14ac:dyDescent="0.2">
      <c r="A31" s="29" t="s">
        <v>41</v>
      </c>
      <c r="B31" s="45" t="s">
        <v>40</v>
      </c>
      <c r="C31" s="44">
        <v>4886268.5999999996</v>
      </c>
      <c r="D31" s="44">
        <v>4868614.5999999996</v>
      </c>
      <c r="E31" s="22">
        <v>99.638701810211586</v>
      </c>
      <c r="F31" s="43">
        <v>5404302.7000000002</v>
      </c>
      <c r="G31" s="43">
        <v>5358478.2</v>
      </c>
      <c r="H31" s="22">
        <f>G31/F31*100</f>
        <v>99.152073772625641</v>
      </c>
      <c r="I31" s="22">
        <f>G31-D31</f>
        <v>489863.60000000056</v>
      </c>
      <c r="J31" s="42">
        <f>G31/D31*100</f>
        <v>110.06166312691911</v>
      </c>
    </row>
    <row r="32" spans="1:12" x14ac:dyDescent="0.2">
      <c r="A32" s="29" t="s">
        <v>39</v>
      </c>
      <c r="B32" s="45" t="s">
        <v>38</v>
      </c>
      <c r="C32" s="44">
        <v>1295831.1000000001</v>
      </c>
      <c r="D32" s="44">
        <v>1291958.5</v>
      </c>
      <c r="E32" s="22">
        <v>99.701149324167318</v>
      </c>
      <c r="F32" s="43">
        <v>1687891.5</v>
      </c>
      <c r="G32" s="43">
        <v>1684375.1</v>
      </c>
      <c r="H32" s="22">
        <f>G32/F32*100</f>
        <v>99.791669073515692</v>
      </c>
      <c r="I32" s="22">
        <f>G32-D32</f>
        <v>392416.60000000009</v>
      </c>
      <c r="J32" s="42">
        <f>G32/D32*100</f>
        <v>130.37377748588673</v>
      </c>
    </row>
    <row r="33" spans="1:10" x14ac:dyDescent="0.2">
      <c r="A33" s="29" t="s">
        <v>37</v>
      </c>
      <c r="B33" s="45" t="s">
        <v>36</v>
      </c>
      <c r="C33" s="44">
        <v>9064555.8000000007</v>
      </c>
      <c r="D33" s="44">
        <v>8603552</v>
      </c>
      <c r="E33" s="22">
        <v>94.914215211737115</v>
      </c>
      <c r="F33" s="43">
        <v>12138368.6</v>
      </c>
      <c r="G33" s="43">
        <v>11377533.300000001</v>
      </c>
      <c r="H33" s="22">
        <f>G33/F33*100</f>
        <v>93.731980589220214</v>
      </c>
      <c r="I33" s="22">
        <f>G33-D33</f>
        <v>2773981.3000000007</v>
      </c>
      <c r="J33" s="42">
        <f>G33/D33*100</f>
        <v>132.24227970029122</v>
      </c>
    </row>
    <row r="34" spans="1:10" x14ac:dyDescent="0.2">
      <c r="A34" s="29" t="s">
        <v>35</v>
      </c>
      <c r="B34" s="45" t="s">
        <v>34</v>
      </c>
      <c r="C34" s="44">
        <v>972478.1</v>
      </c>
      <c r="D34" s="44">
        <v>831457.8</v>
      </c>
      <c r="E34" s="22">
        <v>85.498871388466242</v>
      </c>
      <c r="F34" s="43">
        <v>1119667.6000000001</v>
      </c>
      <c r="G34" s="43">
        <v>1081114.7</v>
      </c>
      <c r="H34" s="22">
        <f>G34/F34*100</f>
        <v>96.556754879751807</v>
      </c>
      <c r="I34" s="22">
        <f>G34-D34</f>
        <v>249656.89999999991</v>
      </c>
      <c r="J34" s="42">
        <f>G34/D34*100</f>
        <v>130.02640663182183</v>
      </c>
    </row>
    <row r="35" spans="1:10" x14ac:dyDescent="0.2">
      <c r="A35" s="38" t="s">
        <v>33</v>
      </c>
      <c r="B35" s="28" t="s">
        <v>32</v>
      </c>
      <c r="C35" s="37">
        <v>10665300.699999999</v>
      </c>
      <c r="D35" s="37">
        <v>9972375.9000000004</v>
      </c>
      <c r="E35" s="26">
        <v>93.502997997984266</v>
      </c>
      <c r="F35" s="36">
        <v>13410135.1</v>
      </c>
      <c r="G35" s="36">
        <v>12518624.300000001</v>
      </c>
      <c r="H35" s="26">
        <f>G35/F35*100</f>
        <v>93.351962576424768</v>
      </c>
      <c r="I35" s="26">
        <f>G35-D35</f>
        <v>2546248.4000000004</v>
      </c>
      <c r="J35" s="21">
        <f>G35/D35*100</f>
        <v>125.53301666055327</v>
      </c>
    </row>
    <row r="36" spans="1:10" x14ac:dyDescent="0.2">
      <c r="A36" s="38" t="s">
        <v>31</v>
      </c>
      <c r="B36" s="28" t="s">
        <v>30</v>
      </c>
      <c r="C36" s="37">
        <v>342449</v>
      </c>
      <c r="D36" s="37">
        <v>334874.8</v>
      </c>
      <c r="E36" s="26">
        <v>97.788225399986558</v>
      </c>
      <c r="F36" s="36">
        <v>324819.40000000002</v>
      </c>
      <c r="G36" s="36">
        <v>315046</v>
      </c>
      <c r="H36" s="26">
        <f>G36/F36*100</f>
        <v>96.99112799297086</v>
      </c>
      <c r="I36" s="26">
        <f>G36-D36</f>
        <v>-19828.799999999988</v>
      </c>
      <c r="J36" s="21">
        <f>G36/D36*100</f>
        <v>94.078742264273103</v>
      </c>
    </row>
    <row r="37" spans="1:10" x14ac:dyDescent="0.2">
      <c r="A37" s="38" t="s">
        <v>29</v>
      </c>
      <c r="B37" s="28" t="s">
        <v>28</v>
      </c>
      <c r="C37" s="37">
        <v>32512225.199999999</v>
      </c>
      <c r="D37" s="37">
        <v>32320239.100000001</v>
      </c>
      <c r="E37" s="26">
        <v>99.409495662573107</v>
      </c>
      <c r="F37" s="36">
        <v>34776575.5</v>
      </c>
      <c r="G37" s="36">
        <v>34729283.399999999</v>
      </c>
      <c r="H37" s="26">
        <f>G37/F37*100</f>
        <v>99.864011624721343</v>
      </c>
      <c r="I37" s="26">
        <f>G37-D37</f>
        <v>2409044.299999997</v>
      </c>
      <c r="J37" s="21">
        <f>G37/D37*100</f>
        <v>107.45367103425913</v>
      </c>
    </row>
    <row r="38" spans="1:10" x14ac:dyDescent="0.2">
      <c r="A38" s="38" t="s">
        <v>27</v>
      </c>
      <c r="B38" s="28" t="s">
        <v>26</v>
      </c>
      <c r="C38" s="37">
        <v>3326959.1</v>
      </c>
      <c r="D38" s="37">
        <v>3004334.2</v>
      </c>
      <c r="E38" s="26">
        <v>90.302709161648551</v>
      </c>
      <c r="F38" s="36">
        <v>3500547.6</v>
      </c>
      <c r="G38" s="36">
        <v>3193102.8</v>
      </c>
      <c r="H38" s="26">
        <f>G38/F38*100</f>
        <v>91.217236983150869</v>
      </c>
      <c r="I38" s="26">
        <f>G38-D38</f>
        <v>188768.59999999963</v>
      </c>
      <c r="J38" s="21">
        <f>G38/D38*100</f>
        <v>106.28320910503231</v>
      </c>
    </row>
    <row r="39" spans="1:10" x14ac:dyDescent="0.2">
      <c r="A39" s="38" t="s">
        <v>25</v>
      </c>
      <c r="B39" s="28" t="s">
        <v>24</v>
      </c>
      <c r="C39" s="37">
        <v>16646572.699999999</v>
      </c>
      <c r="D39" s="37">
        <v>15974785.800000001</v>
      </c>
      <c r="E39" s="26">
        <v>95.964413143133072</v>
      </c>
      <c r="F39" s="36">
        <v>20122200.899999999</v>
      </c>
      <c r="G39" s="36">
        <v>19940949.899999999</v>
      </c>
      <c r="H39" s="26">
        <f>G39/F39*100</f>
        <v>99.09924863139598</v>
      </c>
      <c r="I39" s="26">
        <f>G39-D39</f>
        <v>3966164.0999999978</v>
      </c>
      <c r="J39" s="21">
        <f>G39/D39*100</f>
        <v>124.82765121019651</v>
      </c>
    </row>
    <row r="40" spans="1:10" x14ac:dyDescent="0.2">
      <c r="A40" s="38" t="s">
        <v>23</v>
      </c>
      <c r="B40" s="28" t="s">
        <v>22</v>
      </c>
      <c r="C40" s="37">
        <v>25135186.699999999</v>
      </c>
      <c r="D40" s="37">
        <v>24731771.699999999</v>
      </c>
      <c r="E40" s="26">
        <v>98.395018884025248</v>
      </c>
      <c r="F40" s="36">
        <v>28666277.399999999</v>
      </c>
      <c r="G40" s="36">
        <v>28371461.699999999</v>
      </c>
      <c r="H40" s="26">
        <f>G40/F40*100</f>
        <v>98.971559174265167</v>
      </c>
      <c r="I40" s="26">
        <f>G40-D40</f>
        <v>3639690</v>
      </c>
      <c r="J40" s="21">
        <f>G40/D40*100</f>
        <v>114.71665695506965</v>
      </c>
    </row>
    <row r="41" spans="1:10" x14ac:dyDescent="0.2">
      <c r="A41" s="38" t="s">
        <v>21</v>
      </c>
      <c r="B41" s="28" t="s">
        <v>20</v>
      </c>
      <c r="C41" s="37">
        <v>1796077</v>
      </c>
      <c r="D41" s="37">
        <v>1792479.3</v>
      </c>
      <c r="E41" s="26">
        <v>99.799691215911125</v>
      </c>
      <c r="F41" s="36">
        <v>2305707.7999999998</v>
      </c>
      <c r="G41" s="36">
        <v>2056931</v>
      </c>
      <c r="H41" s="26">
        <f>G41/F41*100</f>
        <v>89.210393441874984</v>
      </c>
      <c r="I41" s="26">
        <f>G41-D41</f>
        <v>264451.69999999995</v>
      </c>
      <c r="J41" s="21">
        <f>G41/D41*100</f>
        <v>114.7534032889529</v>
      </c>
    </row>
    <row r="42" spans="1:10" x14ac:dyDescent="0.2">
      <c r="A42" s="38" t="s">
        <v>19</v>
      </c>
      <c r="B42" s="28" t="s">
        <v>18</v>
      </c>
      <c r="C42" s="37">
        <v>200825.1</v>
      </c>
      <c r="D42" s="37">
        <v>200768.6</v>
      </c>
      <c r="E42" s="26">
        <v>99.971866066542475</v>
      </c>
      <c r="F42" s="36">
        <v>386505.8</v>
      </c>
      <c r="G42" s="36">
        <v>384360.4</v>
      </c>
      <c r="H42" s="26">
        <f>G42/F42*100</f>
        <v>99.444924241757832</v>
      </c>
      <c r="I42" s="26">
        <f>G42-D42</f>
        <v>183591.80000000002</v>
      </c>
      <c r="J42" s="21">
        <f>G42/D42*100</f>
        <v>191.44447886771138</v>
      </c>
    </row>
    <row r="43" spans="1:10" x14ac:dyDescent="0.2">
      <c r="A43" s="38"/>
      <c r="B43" s="28" t="s">
        <v>17</v>
      </c>
      <c r="C43" s="26">
        <v>79617845.799999997</v>
      </c>
      <c r="D43" s="26">
        <v>78024378.700000003</v>
      </c>
      <c r="E43" s="26">
        <v>97.998605609095748</v>
      </c>
      <c r="F43" s="27">
        <f>F42+F41+F40+F39+F38+F37</f>
        <v>89757815</v>
      </c>
      <c r="G43" s="27">
        <f>G42+G41+G40+G39+G38+G37</f>
        <v>88676089.199999988</v>
      </c>
      <c r="H43" s="26">
        <f>G43/F43*100</f>
        <v>98.794839424288554</v>
      </c>
      <c r="I43" s="26">
        <f>G43-D43</f>
        <v>10651710.499999985</v>
      </c>
      <c r="J43" s="21">
        <f>G43/D43*100</f>
        <v>113.65177227614372</v>
      </c>
    </row>
    <row r="44" spans="1:10" s="39" customFormat="1" x14ac:dyDescent="0.2">
      <c r="A44" s="41" t="s">
        <v>16</v>
      </c>
      <c r="B44" s="40" t="s">
        <v>15</v>
      </c>
      <c r="C44" s="37">
        <v>17052</v>
      </c>
      <c r="D44" s="37">
        <v>17036.8</v>
      </c>
      <c r="E44" s="26">
        <v>99.910860896082568</v>
      </c>
      <c r="F44" s="36">
        <v>11622</v>
      </c>
      <c r="G44" s="36">
        <v>11622</v>
      </c>
      <c r="H44" s="26">
        <f>G44/F44*100</f>
        <v>100</v>
      </c>
      <c r="I44" s="26">
        <f>G44-D44</f>
        <v>-5414.7999999999993</v>
      </c>
      <c r="J44" s="21">
        <f>G44/D44*100</f>
        <v>68.217036063110442</v>
      </c>
    </row>
    <row r="45" spans="1:10" x14ac:dyDescent="0.2">
      <c r="A45" s="38" t="s">
        <v>14</v>
      </c>
      <c r="B45" s="28" t="s">
        <v>13</v>
      </c>
      <c r="C45" s="37">
        <v>4322087.0999999996</v>
      </c>
      <c r="D45" s="37">
        <v>4277518.9000000004</v>
      </c>
      <c r="E45" s="26">
        <v>98.968826889212863</v>
      </c>
      <c r="F45" s="36">
        <v>4824340.3</v>
      </c>
      <c r="G45" s="36">
        <v>4726288.8</v>
      </c>
      <c r="H45" s="26">
        <f>G45/F45*100</f>
        <v>97.967566674349243</v>
      </c>
      <c r="I45" s="26">
        <f>G45-D45</f>
        <v>448769.89999999944</v>
      </c>
      <c r="J45" s="21">
        <f>G45/D45*100</f>
        <v>110.49135983946205</v>
      </c>
    </row>
    <row r="46" spans="1:10" x14ac:dyDescent="0.2">
      <c r="A46" s="35"/>
      <c r="B46" s="34" t="s">
        <v>12</v>
      </c>
      <c r="C46" s="26">
        <v>116813.15000000596</v>
      </c>
      <c r="D46" s="26">
        <v>13205537.098000005</v>
      </c>
      <c r="E46" s="26"/>
      <c r="F46" s="27">
        <f>-F48</f>
        <v>-5893344.2000000002</v>
      </c>
      <c r="G46" s="27">
        <f>-G48</f>
        <v>803498.6</v>
      </c>
      <c r="H46" s="26"/>
      <c r="I46" s="26">
        <f>G46-D46</f>
        <v>-12402038.498000005</v>
      </c>
      <c r="J46" s="21"/>
    </row>
    <row r="47" spans="1:10" s="30" customFormat="1" x14ac:dyDescent="0.2">
      <c r="A47" s="33"/>
      <c r="B47" s="32"/>
      <c r="C47" s="26"/>
      <c r="D47" s="26"/>
      <c r="E47" s="26"/>
      <c r="F47" s="31"/>
      <c r="G47" s="31"/>
      <c r="H47" s="26"/>
      <c r="I47" s="26"/>
      <c r="J47" s="21"/>
    </row>
    <row r="48" spans="1:10" x14ac:dyDescent="0.2">
      <c r="A48" s="29"/>
      <c r="B48" s="28" t="s">
        <v>11</v>
      </c>
      <c r="C48" s="26">
        <v>-116813.17199999999</v>
      </c>
      <c r="D48" s="26">
        <v>-13205537.091</v>
      </c>
      <c r="E48" s="26"/>
      <c r="F48" s="27">
        <f>F49+F50+F51+F52+F53+F54+F55</f>
        <v>5893344.2000000002</v>
      </c>
      <c r="G48" s="27">
        <f>G49+G50+G51+G52+G53+G54+G55</f>
        <v>-803498.6</v>
      </c>
      <c r="H48" s="26"/>
      <c r="I48" s="26">
        <f>G48-D48</f>
        <v>12402038.491</v>
      </c>
      <c r="J48" s="21"/>
    </row>
    <row r="49" spans="1:12" x14ac:dyDescent="0.2">
      <c r="A49" s="25"/>
      <c r="B49" s="24" t="s">
        <v>10</v>
      </c>
      <c r="C49" s="22">
        <v>-55000</v>
      </c>
      <c r="D49" s="22">
        <v>-55000</v>
      </c>
      <c r="E49" s="22"/>
      <c r="F49" s="23">
        <v>-27500</v>
      </c>
      <c r="G49" s="23">
        <v>-27500</v>
      </c>
      <c r="H49" s="22"/>
      <c r="I49" s="22">
        <f>G49-D49</f>
        <v>27500</v>
      </c>
      <c r="J49" s="21"/>
    </row>
    <row r="50" spans="1:12" x14ac:dyDescent="0.2">
      <c r="A50" s="25"/>
      <c r="B50" s="24" t="s">
        <v>9</v>
      </c>
      <c r="C50" s="22">
        <v>-128962</v>
      </c>
      <c r="D50" s="22">
        <v>-128961.75</v>
      </c>
      <c r="E50" s="22"/>
      <c r="F50" s="23">
        <v>-128961.8</v>
      </c>
      <c r="G50" s="23">
        <v>-128961.7</v>
      </c>
      <c r="H50" s="22"/>
      <c r="I50" s="22">
        <f>G50-D50</f>
        <v>5.0000000002910383E-2</v>
      </c>
      <c r="J50" s="21"/>
    </row>
    <row r="51" spans="1:12" x14ac:dyDescent="0.2">
      <c r="A51" s="25"/>
      <c r="B51" s="24" t="s">
        <v>8</v>
      </c>
      <c r="C51" s="22">
        <v>53370.828000000001</v>
      </c>
      <c r="D51" s="22">
        <v>-2063921.665</v>
      </c>
      <c r="E51" s="22"/>
      <c r="F51" s="23">
        <v>5956432.2999999998</v>
      </c>
      <c r="G51" s="23">
        <v>-783138.8</v>
      </c>
      <c r="H51" s="22"/>
      <c r="I51" s="22">
        <f>G51-D51</f>
        <v>1280782.865</v>
      </c>
      <c r="J51" s="21"/>
    </row>
    <row r="52" spans="1:12" x14ac:dyDescent="0.2">
      <c r="A52" s="25"/>
      <c r="B52" s="24" t="s">
        <v>7</v>
      </c>
      <c r="C52" s="22">
        <v>10000</v>
      </c>
      <c r="D52" s="22">
        <v>0</v>
      </c>
      <c r="E52" s="22"/>
      <c r="F52" s="23">
        <v>0</v>
      </c>
      <c r="G52" s="23">
        <v>0</v>
      </c>
      <c r="H52" s="22"/>
      <c r="I52" s="22">
        <f>G52-D52</f>
        <v>0</v>
      </c>
      <c r="J52" s="21"/>
    </row>
    <row r="53" spans="1:12" x14ac:dyDescent="0.2">
      <c r="A53" s="25"/>
      <c r="B53" s="24" t="s">
        <v>6</v>
      </c>
      <c r="C53" s="22">
        <v>-132003</v>
      </c>
      <c r="D53" s="22">
        <v>0</v>
      </c>
      <c r="E53" s="22"/>
      <c r="F53" s="23">
        <v>-42407.3</v>
      </c>
      <c r="G53" s="23">
        <v>0</v>
      </c>
      <c r="H53" s="22"/>
      <c r="I53" s="22">
        <f>G53-D53</f>
        <v>0</v>
      </c>
      <c r="J53" s="21"/>
    </row>
    <row r="54" spans="1:12" x14ac:dyDescent="0.2">
      <c r="A54" s="25"/>
      <c r="B54" s="24" t="s">
        <v>5</v>
      </c>
      <c r="C54" s="22">
        <v>135781</v>
      </c>
      <c r="D54" s="22">
        <v>136754.611</v>
      </c>
      <c r="E54" s="22"/>
      <c r="F54" s="23">
        <v>135781</v>
      </c>
      <c r="G54" s="23">
        <v>136101.9</v>
      </c>
      <c r="H54" s="22"/>
      <c r="I54" s="22">
        <f>G54-D54</f>
        <v>-652.71100000001024</v>
      </c>
      <c r="J54" s="21"/>
    </row>
    <row r="55" spans="1:12" x14ac:dyDescent="0.2">
      <c r="A55" s="8"/>
      <c r="B55" s="9" t="s">
        <v>4</v>
      </c>
      <c r="C55" s="22">
        <v>0</v>
      </c>
      <c r="D55" s="22">
        <v>-11094408.287</v>
      </c>
      <c r="E55" s="22"/>
      <c r="F55" s="23">
        <v>0</v>
      </c>
      <c r="G55" s="23">
        <v>0</v>
      </c>
      <c r="H55" s="22"/>
      <c r="I55" s="22">
        <f>G55-D55</f>
        <v>11094408.287</v>
      </c>
      <c r="J55" s="21"/>
    </row>
    <row r="56" spans="1:12" x14ac:dyDescent="0.2">
      <c r="A56" s="20"/>
      <c r="B56" s="19"/>
      <c r="C56" s="18"/>
      <c r="D56" s="18"/>
      <c r="E56" s="16"/>
      <c r="F56" s="17"/>
      <c r="G56" s="17"/>
      <c r="H56" s="16"/>
      <c r="I56" s="16"/>
      <c r="J56" s="16"/>
    </row>
    <row r="57" spans="1:12" x14ac:dyDescent="0.2">
      <c r="A57" s="8"/>
      <c r="B57" s="7" t="s">
        <v>3</v>
      </c>
      <c r="C57" s="13"/>
      <c r="D57" s="6">
        <v>3456608</v>
      </c>
      <c r="E57" s="13"/>
      <c r="F57" s="13"/>
      <c r="G57" s="6">
        <v>2805212.3</v>
      </c>
      <c r="H57" s="15"/>
      <c r="I57" s="5"/>
      <c r="J57" s="12"/>
    </row>
    <row r="58" spans="1:12" x14ac:dyDescent="0.2">
      <c r="A58" s="8"/>
      <c r="B58" s="14" t="s">
        <v>1</v>
      </c>
      <c r="C58" s="6"/>
      <c r="D58" s="6">
        <v>2.7499267215637131</v>
      </c>
      <c r="E58" s="13"/>
      <c r="F58" s="13"/>
      <c r="G58" s="6">
        <f>G57/G10*100</f>
        <v>2.1831486241631071</v>
      </c>
      <c r="H58" s="5"/>
      <c r="I58" s="5"/>
      <c r="J58" s="12"/>
    </row>
    <row r="59" spans="1:12" x14ac:dyDescent="0.2">
      <c r="A59" s="8"/>
      <c r="B59" s="9" t="s">
        <v>2</v>
      </c>
      <c r="C59" s="6"/>
      <c r="D59" s="6">
        <v>82500</v>
      </c>
      <c r="E59" s="6"/>
      <c r="F59" s="6"/>
      <c r="G59" s="6">
        <v>55000</v>
      </c>
      <c r="H59" s="5"/>
      <c r="I59" s="5"/>
      <c r="J59" s="12"/>
      <c r="L59" s="11"/>
    </row>
    <row r="60" spans="1:12" x14ac:dyDescent="0.2">
      <c r="A60" s="8"/>
      <c r="B60" s="9" t="s">
        <v>1</v>
      </c>
      <c r="C60" s="6"/>
      <c r="D60" s="6">
        <v>6.5633405503026765E-2</v>
      </c>
      <c r="E60" s="6"/>
      <c r="F60" s="6"/>
      <c r="G60" s="10">
        <f>G59/G10*100</f>
        <v>4.2803596123177877E-2</v>
      </c>
      <c r="H60" s="5"/>
      <c r="I60" s="5"/>
      <c r="J60" s="5"/>
    </row>
    <row r="61" spans="1:12" x14ac:dyDescent="0.2">
      <c r="A61" s="8"/>
      <c r="B61" s="9"/>
      <c r="C61" s="6"/>
      <c r="D61" s="6"/>
      <c r="E61" s="6"/>
      <c r="F61" s="6"/>
      <c r="G61" s="6"/>
      <c r="H61" s="5"/>
      <c r="I61" s="5"/>
      <c r="J61" s="5"/>
    </row>
    <row r="62" spans="1:12" x14ac:dyDescent="0.2">
      <c r="A62" s="8"/>
      <c r="B62" s="7" t="s">
        <v>0</v>
      </c>
      <c r="C62" s="6"/>
      <c r="D62" s="6">
        <v>30925394.699999999</v>
      </c>
      <c r="E62" s="6"/>
      <c r="F62" s="6"/>
      <c r="G62" s="6">
        <v>31708530.5</v>
      </c>
      <c r="H62" s="5"/>
      <c r="I62" s="5"/>
      <c r="J62" s="5"/>
    </row>
    <row r="63" spans="1:12" x14ac:dyDescent="0.2">
      <c r="A63" s="4"/>
      <c r="F63" s="3"/>
      <c r="G63" s="3"/>
    </row>
    <row r="64" spans="1:12" x14ac:dyDescent="0.2">
      <c r="G64" s="3"/>
    </row>
  </sheetData>
  <mergeCells count="15">
    <mergeCell ref="I5:I7"/>
    <mergeCell ref="J5:J7"/>
    <mergeCell ref="C6:C7"/>
    <mergeCell ref="D6:D7"/>
    <mergeCell ref="I1:J1"/>
    <mergeCell ref="E6:E7"/>
    <mergeCell ref="F6:F7"/>
    <mergeCell ref="G6:G7"/>
    <mergeCell ref="H6:H7"/>
    <mergeCell ref="A2:J2"/>
    <mergeCell ref="A3:J3"/>
    <mergeCell ref="A5:A7"/>
    <mergeCell ref="B5:B7"/>
    <mergeCell ref="C5:E5"/>
    <mergeCell ref="F5:H5"/>
  </mergeCells>
  <pageMargins left="0.39370078740157483" right="0.39370078740157483" top="0.78740157480314965" bottom="0" header="0.51181102362204722" footer="0.35433070866141736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 год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Васютина Ольга Валерьевна</dc:creator>
  <cp:lastModifiedBy>Васютина Ольга Валерьевна</cp:lastModifiedBy>
  <dcterms:created xsi:type="dcterms:W3CDTF">2020-03-17T10:50:06Z</dcterms:created>
  <dcterms:modified xsi:type="dcterms:W3CDTF">2020-03-17T10:51:19Z</dcterms:modified>
</cp:coreProperties>
</file>