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990" windowWidth="17820" windowHeight="7350"/>
  </bookViews>
  <sheets>
    <sheet name="2019 год" sheetId="1" r:id="rId1"/>
  </sheets>
  <definedNames>
    <definedName name="_xlnm._FilterDatabase" localSheetId="0" hidden="1">'2019 год'!$A$8:$V$27</definedName>
  </definedNames>
  <calcPr calcId="145621"/>
</workbook>
</file>

<file path=xl/calcChain.xml><?xml version="1.0" encoding="utf-8"?>
<calcChain xmlns="http://schemas.openxmlformats.org/spreadsheetml/2006/main">
  <c r="J10" i="1" l="1"/>
  <c r="J11" i="1"/>
  <c r="V11" i="1" s="1"/>
  <c r="J12" i="1"/>
  <c r="V12" i="1" s="1"/>
  <c r="J13" i="1"/>
  <c r="V13" i="1" s="1"/>
  <c r="J14" i="1"/>
  <c r="J15" i="1"/>
  <c r="J16" i="1"/>
  <c r="V16" i="1" s="1"/>
  <c r="J17" i="1"/>
  <c r="V17" i="1" s="1"/>
  <c r="J18" i="1"/>
  <c r="J19" i="1"/>
  <c r="J20" i="1"/>
  <c r="V20" i="1" s="1"/>
  <c r="J21" i="1"/>
  <c r="V21" i="1" s="1"/>
  <c r="J22" i="1"/>
  <c r="J23" i="1"/>
  <c r="J24" i="1"/>
  <c r="V24" i="1" s="1"/>
  <c r="J25" i="1"/>
  <c r="V25" i="1" s="1"/>
  <c r="J26" i="1"/>
  <c r="J9" i="1"/>
  <c r="U25" i="1"/>
  <c r="U24" i="1"/>
  <c r="U23" i="1"/>
  <c r="U22" i="1"/>
  <c r="U20" i="1"/>
  <c r="U19" i="1"/>
  <c r="U15" i="1"/>
  <c r="U14" i="1"/>
  <c r="U13" i="1"/>
  <c r="U12" i="1"/>
  <c r="U10" i="1"/>
  <c r="S15" i="1"/>
  <c r="V10" i="1"/>
  <c r="S12" i="1"/>
  <c r="V14" i="1"/>
  <c r="S16" i="1"/>
  <c r="S18" i="1"/>
  <c r="S19" i="1"/>
  <c r="S20" i="1"/>
  <c r="V22" i="1"/>
  <c r="S23" i="1"/>
  <c r="S26" i="1"/>
  <c r="R25" i="1"/>
  <c r="R24" i="1"/>
  <c r="R23" i="1"/>
  <c r="R22" i="1"/>
  <c r="R21" i="1"/>
  <c r="R20" i="1"/>
  <c r="R19" i="1"/>
  <c r="R17" i="1"/>
  <c r="R16" i="1"/>
  <c r="R15" i="1"/>
  <c r="R14" i="1"/>
  <c r="R13" i="1"/>
  <c r="R12" i="1"/>
  <c r="R11" i="1"/>
  <c r="R10" i="1"/>
  <c r="R9" i="1"/>
  <c r="P25" i="1"/>
  <c r="P24" i="1"/>
  <c r="P23" i="1"/>
  <c r="P22" i="1"/>
  <c r="P21" i="1"/>
  <c r="P20" i="1"/>
  <c r="P19" i="1"/>
  <c r="P18" i="1"/>
  <c r="P16" i="1"/>
  <c r="P15" i="1"/>
  <c r="P14" i="1"/>
  <c r="P12" i="1"/>
  <c r="P11" i="1"/>
  <c r="P10" i="1"/>
  <c r="P9" i="1"/>
  <c r="P17" i="1"/>
  <c r="P13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N21" i="1"/>
  <c r="N16" i="1"/>
  <c r="N9" i="1"/>
  <c r="N10" i="1"/>
  <c r="N11" i="1"/>
  <c r="N12" i="1"/>
  <c r="N13" i="1"/>
  <c r="N14" i="1"/>
  <c r="N15" i="1"/>
  <c r="N17" i="1"/>
  <c r="N18" i="1"/>
  <c r="N19" i="1"/>
  <c r="N20" i="1"/>
  <c r="N22" i="1"/>
  <c r="N23" i="1"/>
  <c r="N24" i="1"/>
  <c r="N25" i="1"/>
  <c r="N26" i="1"/>
  <c r="T15" i="1"/>
  <c r="M27" i="1"/>
  <c r="I27" i="1"/>
  <c r="T17" i="1"/>
  <c r="T26" i="1"/>
  <c r="T25" i="1"/>
  <c r="T24" i="1"/>
  <c r="T23" i="1"/>
  <c r="T22" i="1"/>
  <c r="T21" i="1"/>
  <c r="T20" i="1"/>
  <c r="T19" i="1"/>
  <c r="T18" i="1"/>
  <c r="T16" i="1"/>
  <c r="T14" i="1"/>
  <c r="T13" i="1"/>
  <c r="T12" i="1"/>
  <c r="T11" i="1"/>
  <c r="T10" i="1"/>
  <c r="T9" i="1"/>
  <c r="P26" i="1"/>
  <c r="R26" i="1"/>
  <c r="U18" i="1"/>
  <c r="O12" i="1"/>
  <c r="B27" i="1"/>
  <c r="S11" i="1"/>
  <c r="U26" i="1"/>
  <c r="U9" i="1"/>
  <c r="S21" i="1"/>
  <c r="F27" i="1"/>
  <c r="Q27" i="1" s="1"/>
  <c r="V26" i="1"/>
  <c r="S10" i="1"/>
  <c r="S25" i="1"/>
  <c r="S14" i="1"/>
  <c r="V18" i="1"/>
  <c r="S22" i="1"/>
  <c r="S17" i="1"/>
  <c r="V19" i="1"/>
  <c r="V23" i="1"/>
  <c r="V9" i="1"/>
  <c r="H27" i="1"/>
  <c r="U17" i="1"/>
  <c r="R18" i="1"/>
  <c r="K27" i="1"/>
  <c r="D27" i="1"/>
  <c r="O27" i="1" s="1"/>
  <c r="S9" i="1"/>
  <c r="S24" i="1"/>
  <c r="U11" i="1"/>
  <c r="U16" i="1"/>
  <c r="U21" i="1"/>
  <c r="C27" i="1"/>
  <c r="L27" i="1"/>
  <c r="V15" i="1"/>
  <c r="S13" i="1"/>
  <c r="G27" i="1"/>
  <c r="R27" i="1" s="1"/>
  <c r="E27" i="1"/>
  <c r="T27" i="1" l="1"/>
  <c r="N27" i="1"/>
  <c r="P27" i="1"/>
  <c r="J27" i="1"/>
  <c r="V27" i="1" s="1"/>
  <c r="U27" i="1"/>
  <c r="S27" i="1"/>
</calcChain>
</file>

<file path=xl/sharedStrings.xml><?xml version="1.0" encoding="utf-8"?>
<sst xmlns="http://schemas.openxmlformats.org/spreadsheetml/2006/main" count="74" uniqueCount="51">
  <si>
    <t>Муниципальные образования</t>
  </si>
  <si>
    <t>Всего доходов</t>
  </si>
  <si>
    <t>Доходы на одного жителя</t>
  </si>
  <si>
    <t>тыс.руб.</t>
  </si>
  <si>
    <t>руб./чел.</t>
  </si>
  <si>
    <t>Волосовский мун. район</t>
  </si>
  <si>
    <t>Волховский мун. район</t>
  </si>
  <si>
    <t>Всеволожский  мун. район</t>
  </si>
  <si>
    <t>Гатчинский мун. район</t>
  </si>
  <si>
    <t>Кингисеппский мун. район</t>
  </si>
  <si>
    <t>Киришский мун. район</t>
  </si>
  <si>
    <t>Кировский мун. район</t>
  </si>
  <si>
    <t>Лодейнопольский мун. район</t>
  </si>
  <si>
    <t>Ломоносовский мун. район</t>
  </si>
  <si>
    <t>Лужский мун. район</t>
  </si>
  <si>
    <t>Приозерский мун. район</t>
  </si>
  <si>
    <t>Сланцевский мун. район</t>
  </si>
  <si>
    <t>Тихвинский мун. район</t>
  </si>
  <si>
    <t>Тосненский район</t>
  </si>
  <si>
    <t>Сосновоборский гор. округ</t>
  </si>
  <si>
    <t>ВСЕГО</t>
  </si>
  <si>
    <t>Дотация на выравнивание бюджетной обеспеченности</t>
  </si>
  <si>
    <t>Субвенции</t>
  </si>
  <si>
    <t>Субсидии</t>
  </si>
  <si>
    <t>Налоговые доходы</t>
  </si>
  <si>
    <t>Неналоговые доходы</t>
  </si>
  <si>
    <t>чел.</t>
  </si>
  <si>
    <t>Бокситогорский мун. район</t>
  </si>
  <si>
    <t>Подпорожский мун. район</t>
  </si>
  <si>
    <t>Выборгский район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</si>
  <si>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</si>
  <si>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</si>
  <si>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</si>
  <si>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</si>
  <si>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Из них: субвенции по расчету дотаций на выравнивание бюджетной обеспеченности поселений</t>
  </si>
  <si>
    <t>14=3/2*1000</t>
  </si>
  <si>
    <t>15=4/2*1000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</si>
  <si>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</si>
  <si>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16=(5+9)/2*1000</t>
  </si>
  <si>
    <t>17=6/2*1000</t>
  </si>
  <si>
    <t>18=7/2*1000</t>
  </si>
  <si>
    <t>19=8/2*1000</t>
  </si>
  <si>
    <t>20=11/2*1000</t>
  </si>
  <si>
    <t>21=(13-12)/2*1000</t>
  </si>
  <si>
    <t>Субвенции (без учета субвенций по расчету дотаций на выравнивание бюджетной обеспеченности поселений)</t>
  </si>
  <si>
    <t>22=(13-12-10)/2*1000</t>
  </si>
  <si>
    <t xml:space="preserve">Численность населения на 01.01.2018г.              </t>
  </si>
  <si>
    <t xml:space="preserve">Информация о доходах на одного жителя по консолидированным бюджетам муниципальных образований по состоянию  на 01.01.2020 г.           </t>
  </si>
  <si>
    <t>Прочие дотации</t>
  </si>
  <si>
    <t>Дотации на поддержку мер по обеспечению сбалансированности бюджетов</t>
  </si>
  <si>
    <t>Приложение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</si>
</sst>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0" applyNumberFormat="0" applyAlignment="0" applyProtection="0"/>
    <xf numFmtId="0" fontId="15" fillId="28" borderId="11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10" applyNumberFormat="0" applyAlignment="0" applyProtection="0"/>
    <xf numFmtId="0" fontId="22" fillId="0" borderId="15" applyNumberFormat="0" applyFill="0" applyAlignment="0" applyProtection="0"/>
    <xf numFmtId="0" fontId="23" fillId="31" borderId="0" applyNumberFormat="0" applyBorder="0" applyAlignment="0" applyProtection="0"/>
    <xf numFmtId="0" fontId="24" fillId="0" borderId="0"/>
    <xf numFmtId="0" fontId="11" fillId="32" borderId="16" applyNumberFormat="0" applyFont="0" applyAlignment="0" applyProtection="0"/>
    <xf numFmtId="0" fontId="25" fillId="27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/>
    <xf numFmtId="0" fontId="29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/>
    <xf numFmtId="165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/>
    <xf numFmtId="0" fontId="7" fillId="0" borderId="0" xfId="0" applyFont="1"/>
    <xf numFmtId="165" fontId="7" fillId="0" borderId="4" xfId="0" applyNumberFormat="1" applyFont="1" applyBorder="1" applyAlignment="1">
      <alignment horizontal="right"/>
    </xf>
    <xf numFmtId="0" fontId="8" fillId="0" borderId="0" xfId="0" applyFont="1"/>
    <xf numFmtId="164" fontId="8" fillId="0" borderId="0" xfId="0" applyNumberFormat="1" applyFont="1"/>
    <xf numFmtId="1" fontId="8" fillId="0" borderId="0" xfId="0" applyNumberFormat="1" applyFont="1"/>
    <xf numFmtId="0" fontId="9" fillId="0" borderId="0" xfId="0" applyFont="1"/>
    <xf numFmtId="0" fontId="1" fillId="0" borderId="0" xfId="0" applyFont="1"/>
    <xf numFmtId="0" fontId="4" fillId="0" borderId="0" xfId="0" applyFont="1"/>
    <xf numFmtId="4" fontId="6" fillId="0" borderId="1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3" xfId="0" applyNumberFormat="1" applyBorder="1"/>
    <xf numFmtId="0" fontId="4" fillId="0" borderId="5" xfId="0" applyFont="1" applyBorder="1" applyAlignment="1">
      <alignment horizontal="center" vertical="top" wrapText="1"/>
    </xf>
    <xf numFmtId="166" fontId="8" fillId="0" borderId="0" xfId="0" applyNumberFormat="1" applyFont="1"/>
    <xf numFmtId="165" fontId="10" fillId="0" borderId="6" xfId="0" applyNumberFormat="1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2" xfId="0" applyBorder="1" applyAlignment="1"/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7"/>
  <sheetViews>
    <sheetView tabSelected="1" workbookViewId="0">
      <pane xSplit="1" ySplit="8" topLeftCell="L9" activePane="bottomRight" state="frozen"/>
      <selection pane="topRight" activeCell="B1" sqref="B1"/>
      <selection pane="bottomLeft" activeCell="A8" sqref="A8"/>
      <selection pane="bottomRight" activeCell="A2" sqref="A2:V2"/>
    </sheetView>
  </sheetViews>
  <sheetFormatPr defaultRowHeight="12.75" x14ac:dyDescent="0.2"/>
  <cols>
    <col min="1" max="1" width="26.85546875" customWidth="1"/>
    <col min="2" max="2" width="12.28515625" style="20" customWidth="1"/>
    <col min="3" max="3" width="11.85546875" style="20" customWidth="1"/>
    <col min="4" max="4" width="13.85546875" style="20" customWidth="1"/>
    <col min="5" max="5" width="14.85546875" customWidth="1"/>
    <col min="6" max="6" width="14.7109375" customWidth="1"/>
    <col min="7" max="7" width="11.7109375" customWidth="1"/>
    <col min="8" max="10" width="13.140625" customWidth="1"/>
    <col min="11" max="11" width="11.5703125" customWidth="1"/>
    <col min="12" max="13" width="12.85546875" customWidth="1"/>
    <col min="14" max="14" width="12.28515625" customWidth="1"/>
    <col min="15" max="15" width="12.42578125" customWidth="1"/>
    <col min="16" max="16" width="14.7109375" customWidth="1"/>
    <col min="17" max="17" width="13.7109375" customWidth="1"/>
    <col min="18" max="18" width="11.28515625" customWidth="1"/>
    <col min="19" max="19" width="11.42578125" customWidth="1"/>
    <col min="20" max="20" width="14.28515625" customWidth="1"/>
    <col min="21" max="21" width="14.7109375" customWidth="1"/>
    <col min="22" max="22" width="18.5703125" customWidth="1"/>
  </cols>
  <sheetData>
    <row r="1" spans="1:22" x14ac:dyDescent="0.2">
      <c r="V1" s="29" t="s">
        <v>50</v>
      </c>
    </row>
    <row r="2" spans="1:22" s="1" customFormat="1" ht="17.25" customHeight="1" x14ac:dyDescent="0.2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2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2.75" customHeight="1" x14ac:dyDescent="0.2">
      <c r="A5" s="32" t="s">
        <v>0</v>
      </c>
      <c r="B5" s="32" t="s">
        <v>46</v>
      </c>
      <c r="C5" s="32" t="s">
        <v>24</v>
      </c>
      <c r="D5" s="32" t="s">
        <v>25</v>
      </c>
      <c r="E5" s="32" t="s">
        <v>21</v>
      </c>
      <c r="F5" s="32" t="s">
        <v>49</v>
      </c>
      <c r="G5" s="32" t="s">
        <v>23</v>
      </c>
      <c r="H5" s="32" t="s">
        <v>22</v>
      </c>
      <c r="I5" s="32" t="s">
        <v>34</v>
      </c>
      <c r="J5" s="32" t="s">
        <v>44</v>
      </c>
      <c r="K5" s="32" t="s">
        <v>33</v>
      </c>
      <c r="L5" s="32" t="s">
        <v>30</v>
      </c>
      <c r="M5" s="32" t="s">
        <v>1</v>
      </c>
      <c r="N5" s="35" t="s">
        <v>2</v>
      </c>
      <c r="O5" s="36"/>
      <c r="P5" s="36"/>
      <c r="Q5" s="36"/>
      <c r="R5" s="36"/>
      <c r="S5" s="36"/>
      <c r="T5" s="36"/>
      <c r="U5" s="36"/>
      <c r="V5" s="37"/>
    </row>
    <row r="6" spans="1:22" s="6" customFormat="1" ht="186.6" customHeight="1" x14ac:dyDescent="0.2">
      <c r="A6" s="39"/>
      <c r="B6" s="33"/>
      <c r="C6" s="34"/>
      <c r="D6" s="34"/>
      <c r="E6" s="34"/>
      <c r="F6" s="33"/>
      <c r="G6" s="33"/>
      <c r="H6" s="33"/>
      <c r="I6" s="34"/>
      <c r="J6" s="34"/>
      <c r="K6" s="34"/>
      <c r="L6" s="34"/>
      <c r="M6" s="33"/>
      <c r="N6" s="5" t="s">
        <v>24</v>
      </c>
      <c r="O6" s="5" t="s">
        <v>25</v>
      </c>
      <c r="P6" s="25" t="s">
        <v>37</v>
      </c>
      <c r="Q6" s="5" t="s">
        <v>48</v>
      </c>
      <c r="R6" s="4" t="s">
        <v>23</v>
      </c>
      <c r="S6" s="4" t="s">
        <v>22</v>
      </c>
      <c r="T6" s="4" t="s">
        <v>33</v>
      </c>
      <c r="U6" s="5" t="s">
        <v>31</v>
      </c>
      <c r="V6" s="5" t="s">
        <v>32</v>
      </c>
    </row>
    <row r="7" spans="1:22" s="6" customFormat="1" ht="22.15" customHeight="1" x14ac:dyDescent="0.2">
      <c r="A7" s="33"/>
      <c r="B7" s="3" t="s">
        <v>26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  <c r="H7" s="3" t="s">
        <v>3</v>
      </c>
      <c r="I7" s="3" t="s">
        <v>3</v>
      </c>
      <c r="J7" s="3" t="s">
        <v>3</v>
      </c>
      <c r="K7" s="3" t="s">
        <v>3</v>
      </c>
      <c r="L7" s="3" t="s">
        <v>3</v>
      </c>
      <c r="M7" s="3" t="s">
        <v>3</v>
      </c>
      <c r="N7" s="4" t="s">
        <v>4</v>
      </c>
      <c r="O7" s="4" t="s">
        <v>4</v>
      </c>
      <c r="P7" s="4" t="s">
        <v>4</v>
      </c>
      <c r="Q7" s="4" t="s">
        <v>4</v>
      </c>
      <c r="R7" s="4" t="s">
        <v>4</v>
      </c>
      <c r="S7" s="4" t="s">
        <v>4</v>
      </c>
      <c r="T7" s="4" t="s">
        <v>4</v>
      </c>
      <c r="U7" s="4" t="s">
        <v>4</v>
      </c>
      <c r="V7" s="4" t="s">
        <v>4</v>
      </c>
    </row>
    <row r="8" spans="1:22" s="9" customFormat="1" ht="12" x14ac:dyDescent="0.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 t="s">
        <v>35</v>
      </c>
      <c r="O8" s="21" t="s">
        <v>36</v>
      </c>
      <c r="P8" s="21" t="s">
        <v>38</v>
      </c>
      <c r="Q8" s="21" t="s">
        <v>39</v>
      </c>
      <c r="R8" s="8" t="s">
        <v>40</v>
      </c>
      <c r="S8" s="8" t="s">
        <v>41</v>
      </c>
      <c r="T8" s="8" t="s">
        <v>42</v>
      </c>
      <c r="U8" s="8" t="s">
        <v>43</v>
      </c>
      <c r="V8" s="8" t="s">
        <v>45</v>
      </c>
    </row>
    <row r="9" spans="1:22" s="13" customFormat="1" x14ac:dyDescent="0.2">
      <c r="A9" s="10" t="s">
        <v>27</v>
      </c>
      <c r="B9" s="24">
        <v>50019</v>
      </c>
      <c r="C9" s="11">
        <v>876783.5</v>
      </c>
      <c r="D9" s="11">
        <v>156886.80000000005</v>
      </c>
      <c r="E9" s="11">
        <v>37411.4</v>
      </c>
      <c r="F9" s="11">
        <v>40701.699999999997</v>
      </c>
      <c r="G9" s="11">
        <v>608479.30000000005</v>
      </c>
      <c r="H9" s="11">
        <v>749046</v>
      </c>
      <c r="I9" s="11">
        <v>81455.399999999994</v>
      </c>
      <c r="J9" s="11">
        <f>H9-I9</f>
        <v>667590.6</v>
      </c>
      <c r="K9" s="11">
        <v>222045.7</v>
      </c>
      <c r="L9" s="11">
        <v>-14074</v>
      </c>
      <c r="M9" s="27">
        <v>2680441.7999999998</v>
      </c>
      <c r="N9" s="24">
        <f t="shared" ref="N9:N27" si="0">+C9/B9*1000</f>
        <v>17529.008976588899</v>
      </c>
      <c r="O9" s="24">
        <f t="shared" ref="O9:O27" si="1">+D9/B9*1000</f>
        <v>3136.5441132369706</v>
      </c>
      <c r="P9" s="24">
        <f t="shared" ref="P9:P27" si="2">+(E9+I9)/B9*1000</f>
        <v>2376.4329554769183</v>
      </c>
      <c r="Q9" s="24">
        <f t="shared" ref="Q9:Q27" si="3">+F9/B9*1000</f>
        <v>813.72478458185878</v>
      </c>
      <c r="R9" s="12">
        <f t="shared" ref="R9:R27" si="4">+G9/B9*1000</f>
        <v>12164.963313940703</v>
      </c>
      <c r="S9" s="12">
        <f t="shared" ref="S9:S27" si="5">+H9/B9*1000</f>
        <v>14975.229412823128</v>
      </c>
      <c r="T9" s="12">
        <f t="shared" ref="T9:T27" si="6">+K9/B9*1000</f>
        <v>4439.2270937043922</v>
      </c>
      <c r="U9" s="12">
        <f t="shared" ref="U9:U27" si="7">+(M9-L9)/B9*1000</f>
        <v>53869.845458725678</v>
      </c>
      <c r="V9" s="12">
        <f t="shared" ref="V9:V27" si="8">+((M9-L9)-J9)/B9*1000</f>
        <v>40523.10522001639</v>
      </c>
    </row>
    <row r="10" spans="1:22" s="13" customFormat="1" x14ac:dyDescent="0.2">
      <c r="A10" s="10" t="s">
        <v>5</v>
      </c>
      <c r="B10" s="24">
        <v>51675</v>
      </c>
      <c r="C10" s="11">
        <v>656851.1</v>
      </c>
      <c r="D10" s="11">
        <v>171417.70000000007</v>
      </c>
      <c r="E10" s="11">
        <v>33334.199999999997</v>
      </c>
      <c r="F10" s="11">
        <v>0</v>
      </c>
      <c r="G10" s="11">
        <v>578989.1</v>
      </c>
      <c r="H10" s="11">
        <v>826592.6</v>
      </c>
      <c r="I10" s="11">
        <v>132271.29999999999</v>
      </c>
      <c r="J10" s="11">
        <f t="shared" ref="J10:J26" si="9">H10-I10</f>
        <v>694321.3</v>
      </c>
      <c r="K10" s="11">
        <v>33341.9</v>
      </c>
      <c r="L10" s="11">
        <v>-61079.5</v>
      </c>
      <c r="M10" s="27">
        <v>2244507.4</v>
      </c>
      <c r="N10" s="24">
        <f t="shared" si="0"/>
        <v>12711.196903725206</v>
      </c>
      <c r="O10" s="24">
        <f t="shared" si="1"/>
        <v>3317.2268988872779</v>
      </c>
      <c r="P10" s="24">
        <f t="shared" si="2"/>
        <v>3204.7508466376389</v>
      </c>
      <c r="Q10" s="24">
        <f t="shared" si="3"/>
        <v>0</v>
      </c>
      <c r="R10" s="12">
        <f t="shared" si="4"/>
        <v>11204.433478471214</v>
      </c>
      <c r="S10" s="12">
        <f t="shared" si="5"/>
        <v>15995.986453797776</v>
      </c>
      <c r="T10" s="12">
        <f t="shared" si="6"/>
        <v>645.22302854378336</v>
      </c>
      <c r="U10" s="12">
        <f t="shared" si="7"/>
        <v>44617.066279632316</v>
      </c>
      <c r="V10" s="12">
        <f t="shared" si="8"/>
        <v>31180.756652152875</v>
      </c>
    </row>
    <row r="11" spans="1:22" s="13" customFormat="1" x14ac:dyDescent="0.2">
      <c r="A11" s="10" t="s">
        <v>6</v>
      </c>
      <c r="B11" s="24">
        <v>90174</v>
      </c>
      <c r="C11" s="11">
        <v>1100797.5</v>
      </c>
      <c r="D11" s="11">
        <v>328514.69999999995</v>
      </c>
      <c r="E11" s="11">
        <v>84233.3</v>
      </c>
      <c r="F11" s="11">
        <v>123983.7</v>
      </c>
      <c r="G11" s="11">
        <v>703477</v>
      </c>
      <c r="H11" s="11">
        <v>1364527.4</v>
      </c>
      <c r="I11" s="11">
        <v>105235.5</v>
      </c>
      <c r="J11" s="11">
        <f t="shared" si="9"/>
        <v>1259291.8999999999</v>
      </c>
      <c r="K11" s="11">
        <v>21966.7</v>
      </c>
      <c r="L11" s="11">
        <v>-5904.2</v>
      </c>
      <c r="M11" s="27">
        <v>3726878.9</v>
      </c>
      <c r="N11" s="24">
        <f t="shared" si="0"/>
        <v>12207.482201077915</v>
      </c>
      <c r="O11" s="24">
        <f t="shared" si="1"/>
        <v>3643.1199680617469</v>
      </c>
      <c r="P11" s="24">
        <f t="shared" si="2"/>
        <v>2101.1466719897089</v>
      </c>
      <c r="Q11" s="24">
        <f t="shared" si="3"/>
        <v>1374.9384523255039</v>
      </c>
      <c r="R11" s="12">
        <f t="shared" si="4"/>
        <v>7801.3285425954264</v>
      </c>
      <c r="S11" s="12">
        <f t="shared" si="5"/>
        <v>15132.160046133031</v>
      </c>
      <c r="T11" s="12">
        <f t="shared" si="6"/>
        <v>243.6034777208508</v>
      </c>
      <c r="U11" s="12">
        <f t="shared" si="7"/>
        <v>41395.336793310715</v>
      </c>
      <c r="V11" s="12">
        <f t="shared" si="8"/>
        <v>27430.203828154459</v>
      </c>
    </row>
    <row r="12" spans="1:22" s="13" customFormat="1" x14ac:dyDescent="0.2">
      <c r="A12" s="10" t="s">
        <v>7</v>
      </c>
      <c r="B12" s="24">
        <v>354723</v>
      </c>
      <c r="C12" s="11">
        <v>6319359.0999999996</v>
      </c>
      <c r="D12" s="11">
        <v>1145526.6000000006</v>
      </c>
      <c r="E12" s="11">
        <v>117426.7</v>
      </c>
      <c r="F12" s="11">
        <v>0</v>
      </c>
      <c r="G12" s="11">
        <v>4155552.3</v>
      </c>
      <c r="H12" s="11">
        <v>4952289.0999999996</v>
      </c>
      <c r="I12" s="11">
        <v>195264.6</v>
      </c>
      <c r="J12" s="11">
        <f t="shared" si="9"/>
        <v>4757024.5</v>
      </c>
      <c r="K12" s="11">
        <v>100120.6</v>
      </c>
      <c r="L12" s="11">
        <v>-75264.5</v>
      </c>
      <c r="M12" s="27">
        <v>16767418.1</v>
      </c>
      <c r="N12" s="24">
        <f t="shared" si="0"/>
        <v>17814.912199096194</v>
      </c>
      <c r="O12" s="24">
        <f t="shared" si="1"/>
        <v>3229.3552997691172</v>
      </c>
      <c r="P12" s="24">
        <f t="shared" si="2"/>
        <v>881.50838823532729</v>
      </c>
      <c r="Q12" s="24">
        <f t="shared" si="3"/>
        <v>0</v>
      </c>
      <c r="R12" s="12">
        <f t="shared" si="4"/>
        <v>11714.92206595005</v>
      </c>
      <c r="S12" s="12">
        <f t="shared" si="5"/>
        <v>13961.003656374129</v>
      </c>
      <c r="T12" s="12">
        <f t="shared" si="6"/>
        <v>282.25009373511159</v>
      </c>
      <c r="U12" s="12">
        <f t="shared" si="7"/>
        <v>47481.22506857464</v>
      </c>
      <c r="V12" s="12">
        <f t="shared" si="8"/>
        <v>34070.69206112939</v>
      </c>
    </row>
    <row r="13" spans="1:22" s="13" customFormat="1" x14ac:dyDescent="0.2">
      <c r="A13" s="10" t="s">
        <v>29</v>
      </c>
      <c r="B13" s="24">
        <v>201239</v>
      </c>
      <c r="C13" s="11">
        <v>3023680</v>
      </c>
      <c r="D13" s="11">
        <v>768216.70000000019</v>
      </c>
      <c r="E13" s="11">
        <v>62156.9</v>
      </c>
      <c r="F13" s="11">
        <v>0</v>
      </c>
      <c r="G13" s="11">
        <v>670102.5</v>
      </c>
      <c r="H13" s="11">
        <v>2962798.7</v>
      </c>
      <c r="I13" s="11">
        <v>149693.5</v>
      </c>
      <c r="J13" s="11">
        <f t="shared" si="9"/>
        <v>2813105.2</v>
      </c>
      <c r="K13" s="11">
        <v>85169.9</v>
      </c>
      <c r="L13" s="11">
        <v>-19164.3</v>
      </c>
      <c r="M13" s="27">
        <v>7560411.4000000004</v>
      </c>
      <c r="N13" s="24">
        <f t="shared" si="0"/>
        <v>15025.318154035747</v>
      </c>
      <c r="O13" s="24">
        <f t="shared" si="1"/>
        <v>3817.4344933139214</v>
      </c>
      <c r="P13" s="24">
        <f t="shared" si="2"/>
        <v>1052.7303355711367</v>
      </c>
      <c r="Q13" s="24">
        <f t="shared" si="3"/>
        <v>0</v>
      </c>
      <c r="R13" s="12">
        <f t="shared" si="4"/>
        <v>3329.8838694288879</v>
      </c>
      <c r="S13" s="12">
        <f t="shared" si="5"/>
        <v>14722.785841710604</v>
      </c>
      <c r="T13" s="12">
        <f t="shared" si="6"/>
        <v>423.22760498710488</v>
      </c>
      <c r="U13" s="12">
        <f t="shared" si="7"/>
        <v>37664.546633604819</v>
      </c>
      <c r="V13" s="12">
        <f t="shared" si="8"/>
        <v>23685.620083582209</v>
      </c>
    </row>
    <row r="14" spans="1:22" s="13" customFormat="1" x14ac:dyDescent="0.2">
      <c r="A14" s="10" t="s">
        <v>8</v>
      </c>
      <c r="B14" s="24">
        <v>244252</v>
      </c>
      <c r="C14" s="11">
        <v>3196475.2</v>
      </c>
      <c r="D14" s="11">
        <v>723170.29999999981</v>
      </c>
      <c r="E14" s="11">
        <v>77901.8</v>
      </c>
      <c r="F14" s="11">
        <v>102656.7</v>
      </c>
      <c r="G14" s="11">
        <v>1082986.3999999999</v>
      </c>
      <c r="H14" s="11">
        <v>3415515.6</v>
      </c>
      <c r="I14" s="11">
        <v>303724.59999999998</v>
      </c>
      <c r="J14" s="11">
        <f t="shared" si="9"/>
        <v>3111791</v>
      </c>
      <c r="K14" s="11">
        <v>62877.9</v>
      </c>
      <c r="L14" s="11">
        <v>-12128</v>
      </c>
      <c r="M14" s="27">
        <v>8663652.5999999996</v>
      </c>
      <c r="N14" s="24">
        <f t="shared" si="0"/>
        <v>13086.792329233744</v>
      </c>
      <c r="O14" s="24">
        <f t="shared" si="1"/>
        <v>2960.7548761115563</v>
      </c>
      <c r="P14" s="24">
        <f t="shared" si="2"/>
        <v>1562.4289668047752</v>
      </c>
      <c r="Q14" s="24">
        <f t="shared" si="3"/>
        <v>420.29011021404125</v>
      </c>
      <c r="R14" s="12">
        <f t="shared" si="4"/>
        <v>4433.8895894404131</v>
      </c>
      <c r="S14" s="12">
        <f t="shared" si="5"/>
        <v>13983.572703601199</v>
      </c>
      <c r="T14" s="12">
        <f t="shared" si="6"/>
        <v>257.43044069239966</v>
      </c>
      <c r="U14" s="12">
        <f t="shared" si="7"/>
        <v>35519.793491967313</v>
      </c>
      <c r="V14" s="12">
        <f t="shared" si="8"/>
        <v>22779.709480372727</v>
      </c>
    </row>
    <row r="15" spans="1:22" s="13" customFormat="1" x14ac:dyDescent="0.2">
      <c r="A15" s="10" t="s">
        <v>9</v>
      </c>
      <c r="B15" s="24">
        <v>78839</v>
      </c>
      <c r="C15" s="11">
        <v>1577499.7</v>
      </c>
      <c r="D15" s="11">
        <v>343956.19999999995</v>
      </c>
      <c r="E15" s="11">
        <v>0</v>
      </c>
      <c r="F15" s="11">
        <v>0</v>
      </c>
      <c r="G15" s="11">
        <v>726840.9</v>
      </c>
      <c r="H15" s="11">
        <v>1115319.7</v>
      </c>
      <c r="I15" s="11">
        <v>74581.100000000006</v>
      </c>
      <c r="J15" s="11">
        <f t="shared" si="9"/>
        <v>1040738.6</v>
      </c>
      <c r="K15" s="11">
        <v>26718.2</v>
      </c>
      <c r="L15" s="11">
        <v>-13271.4</v>
      </c>
      <c r="M15" s="27">
        <v>3799733</v>
      </c>
      <c r="N15" s="24">
        <f t="shared" si="0"/>
        <v>20009.128730704346</v>
      </c>
      <c r="O15" s="24">
        <f t="shared" si="1"/>
        <v>4362.7671583860774</v>
      </c>
      <c r="P15" s="24">
        <f t="shared" si="2"/>
        <v>945.99246565785973</v>
      </c>
      <c r="Q15" s="24">
        <f t="shared" si="3"/>
        <v>0</v>
      </c>
      <c r="R15" s="12">
        <f t="shared" si="4"/>
        <v>9219.3064346326064</v>
      </c>
      <c r="S15" s="12">
        <f t="shared" si="5"/>
        <v>14146.801709813672</v>
      </c>
      <c r="T15" s="12">
        <f t="shared" si="6"/>
        <v>338.89572419741501</v>
      </c>
      <c r="U15" s="12">
        <f t="shared" si="7"/>
        <v>48364.44399345501</v>
      </c>
      <c r="V15" s="12">
        <f t="shared" si="8"/>
        <v>35163.634749299206</v>
      </c>
    </row>
    <row r="16" spans="1:22" s="13" customFormat="1" x14ac:dyDescent="0.2">
      <c r="A16" s="10" t="s">
        <v>10</v>
      </c>
      <c r="B16" s="24">
        <v>62456</v>
      </c>
      <c r="C16" s="11">
        <v>931452.1</v>
      </c>
      <c r="D16" s="11">
        <v>635085.70000000007</v>
      </c>
      <c r="E16" s="11">
        <v>0</v>
      </c>
      <c r="F16" s="11">
        <v>23840.9</v>
      </c>
      <c r="G16" s="11">
        <v>183946.7</v>
      </c>
      <c r="H16" s="11">
        <v>1030162.3</v>
      </c>
      <c r="I16" s="11">
        <v>25643.8</v>
      </c>
      <c r="J16" s="11">
        <f t="shared" si="9"/>
        <v>1004518.5</v>
      </c>
      <c r="K16" s="11">
        <v>10519.2</v>
      </c>
      <c r="L16" s="11">
        <v>-2107.9</v>
      </c>
      <c r="M16" s="27">
        <v>2827631</v>
      </c>
      <c r="N16" s="24">
        <f t="shared" si="0"/>
        <v>14913.732867939028</v>
      </c>
      <c r="O16" s="24">
        <f t="shared" si="1"/>
        <v>10168.529845010889</v>
      </c>
      <c r="P16" s="24">
        <f t="shared" si="2"/>
        <v>410.58985525810169</v>
      </c>
      <c r="Q16" s="24">
        <f t="shared" si="3"/>
        <v>381.72313308569233</v>
      </c>
      <c r="R16" s="12">
        <f t="shared" si="4"/>
        <v>2945.2206353272709</v>
      </c>
      <c r="S16" s="12">
        <f t="shared" si="5"/>
        <v>16494.208722940952</v>
      </c>
      <c r="T16" s="12">
        <f t="shared" si="6"/>
        <v>168.42577174330731</v>
      </c>
      <c r="U16" s="12">
        <f t="shared" si="7"/>
        <v>45307.719034200076</v>
      </c>
      <c r="V16" s="12">
        <f t="shared" si="8"/>
        <v>29224.100166517226</v>
      </c>
    </row>
    <row r="17" spans="1:22" s="13" customFormat="1" x14ac:dyDescent="0.2">
      <c r="A17" s="10" t="s">
        <v>11</v>
      </c>
      <c r="B17" s="24">
        <v>105698</v>
      </c>
      <c r="C17" s="11">
        <v>1404312.1</v>
      </c>
      <c r="D17" s="11">
        <v>384350.69999999995</v>
      </c>
      <c r="E17" s="11">
        <v>51270.1</v>
      </c>
      <c r="F17" s="11">
        <v>78936.7</v>
      </c>
      <c r="G17" s="11">
        <v>591895.30000000005</v>
      </c>
      <c r="H17" s="11">
        <v>1611518.9</v>
      </c>
      <c r="I17" s="11">
        <v>98296.4</v>
      </c>
      <c r="J17" s="11">
        <f t="shared" si="9"/>
        <v>1513222.5</v>
      </c>
      <c r="K17" s="11">
        <v>41441</v>
      </c>
      <c r="L17" s="11">
        <v>-14327.3</v>
      </c>
      <c r="M17" s="27">
        <v>4162562.9</v>
      </c>
      <c r="N17" s="24">
        <f t="shared" si="0"/>
        <v>13286.080152888419</v>
      </c>
      <c r="O17" s="24">
        <f t="shared" si="1"/>
        <v>3636.3100531703531</v>
      </c>
      <c r="P17" s="24">
        <f t="shared" si="2"/>
        <v>1415.0362353119262</v>
      </c>
      <c r="Q17" s="24">
        <f t="shared" si="3"/>
        <v>746.81356317054247</v>
      </c>
      <c r="R17" s="12">
        <f t="shared" si="4"/>
        <v>5599.872277621148</v>
      </c>
      <c r="S17" s="12">
        <f t="shared" si="5"/>
        <v>15246.446479592802</v>
      </c>
      <c r="T17" s="12">
        <f t="shared" si="6"/>
        <v>392.06985941077409</v>
      </c>
      <c r="U17" s="12">
        <f t="shared" si="7"/>
        <v>39517.211300119205</v>
      </c>
      <c r="V17" s="12">
        <f t="shared" si="8"/>
        <v>25200.738897613952</v>
      </c>
    </row>
    <row r="18" spans="1:22" s="13" customFormat="1" x14ac:dyDescent="0.2">
      <c r="A18" s="10" t="s">
        <v>12</v>
      </c>
      <c r="B18" s="24">
        <v>28916</v>
      </c>
      <c r="C18" s="11">
        <v>418311.6</v>
      </c>
      <c r="D18" s="11">
        <v>81004</v>
      </c>
      <c r="E18" s="11">
        <v>74310.8</v>
      </c>
      <c r="F18" s="11">
        <v>40272.199999999997</v>
      </c>
      <c r="G18" s="11">
        <v>278194.3</v>
      </c>
      <c r="H18" s="11">
        <v>526505</v>
      </c>
      <c r="I18" s="11">
        <v>57140.3</v>
      </c>
      <c r="J18" s="11">
        <f t="shared" si="9"/>
        <v>469364.7</v>
      </c>
      <c r="K18" s="11">
        <v>15435.8</v>
      </c>
      <c r="L18" s="11">
        <v>-5375.3</v>
      </c>
      <c r="M18" s="27">
        <v>1433442.1</v>
      </c>
      <c r="N18" s="24">
        <f t="shared" si="0"/>
        <v>14466.44072485821</v>
      </c>
      <c r="O18" s="24">
        <f t="shared" si="1"/>
        <v>2801.3556508507399</v>
      </c>
      <c r="P18" s="24">
        <f t="shared" si="2"/>
        <v>4545.9641720846594</v>
      </c>
      <c r="Q18" s="24">
        <f t="shared" si="3"/>
        <v>1392.7306681422049</v>
      </c>
      <c r="R18" s="12">
        <f t="shared" si="4"/>
        <v>9620.7739659703966</v>
      </c>
      <c r="S18" s="12">
        <f t="shared" si="5"/>
        <v>18208.085489002628</v>
      </c>
      <c r="T18" s="12">
        <f t="shared" si="6"/>
        <v>533.81518882279704</v>
      </c>
      <c r="U18" s="12">
        <f t="shared" si="7"/>
        <v>49758.521233918938</v>
      </c>
      <c r="V18" s="12">
        <f t="shared" si="8"/>
        <v>33526.514732328134</v>
      </c>
    </row>
    <row r="19" spans="1:22" s="13" customFormat="1" x14ac:dyDescent="0.2">
      <c r="A19" s="10" t="s">
        <v>13</v>
      </c>
      <c r="B19" s="24">
        <v>71850</v>
      </c>
      <c r="C19" s="11">
        <v>1592799.5</v>
      </c>
      <c r="D19" s="11">
        <v>352504.9</v>
      </c>
      <c r="E19" s="11">
        <v>0</v>
      </c>
      <c r="F19" s="11">
        <v>0</v>
      </c>
      <c r="G19" s="11">
        <v>657700.30000000005</v>
      </c>
      <c r="H19" s="11">
        <v>992379.5</v>
      </c>
      <c r="I19" s="11">
        <v>63875.4</v>
      </c>
      <c r="J19" s="11">
        <f t="shared" si="9"/>
        <v>928504.1</v>
      </c>
      <c r="K19" s="11">
        <v>25675.1</v>
      </c>
      <c r="L19" s="11">
        <v>-16277.1</v>
      </c>
      <c r="M19" s="27">
        <v>3610431.5</v>
      </c>
      <c r="N19" s="24">
        <f t="shared" si="0"/>
        <v>22168.399443284619</v>
      </c>
      <c r="O19" s="24">
        <f t="shared" si="1"/>
        <v>4906.1224773834383</v>
      </c>
      <c r="P19" s="24">
        <f t="shared" si="2"/>
        <v>889.01043841336116</v>
      </c>
      <c r="Q19" s="24">
        <f t="shared" si="3"/>
        <v>0</v>
      </c>
      <c r="R19" s="12">
        <f t="shared" si="4"/>
        <v>9153.7967988865694</v>
      </c>
      <c r="S19" s="12">
        <f t="shared" si="5"/>
        <v>13811.823242867085</v>
      </c>
      <c r="T19" s="12">
        <f t="shared" si="6"/>
        <v>357.34307585247041</v>
      </c>
      <c r="U19" s="12">
        <f t="shared" si="7"/>
        <v>50476.111343075856</v>
      </c>
      <c r="V19" s="12">
        <f t="shared" si="8"/>
        <v>37553.298538622126</v>
      </c>
    </row>
    <row r="20" spans="1:22" s="13" customFormat="1" x14ac:dyDescent="0.2">
      <c r="A20" s="10" t="s">
        <v>14</v>
      </c>
      <c r="B20" s="24">
        <v>72879</v>
      </c>
      <c r="C20" s="11">
        <v>1004156.9</v>
      </c>
      <c r="D20" s="11">
        <v>154398.79999999993</v>
      </c>
      <c r="E20" s="11">
        <v>57189.599999999999</v>
      </c>
      <c r="F20" s="11">
        <v>81204.2</v>
      </c>
      <c r="G20" s="11">
        <v>773367.9</v>
      </c>
      <c r="H20" s="11">
        <v>1050128.2</v>
      </c>
      <c r="I20" s="11">
        <v>117462</v>
      </c>
      <c r="J20" s="11">
        <f t="shared" si="9"/>
        <v>932666.2</v>
      </c>
      <c r="K20" s="11">
        <v>68163.199999999997</v>
      </c>
      <c r="L20" s="11">
        <v>-11329.5</v>
      </c>
      <c r="M20" s="27">
        <v>3183419.9</v>
      </c>
      <c r="N20" s="24">
        <f t="shared" si="0"/>
        <v>13778.412162625722</v>
      </c>
      <c r="O20" s="24">
        <f t="shared" si="1"/>
        <v>2118.5636465922958</v>
      </c>
      <c r="P20" s="24">
        <f t="shared" si="2"/>
        <v>2396.4598855637428</v>
      </c>
      <c r="Q20" s="24">
        <f t="shared" si="3"/>
        <v>1114.2331810260844</v>
      </c>
      <c r="R20" s="12">
        <f t="shared" si="4"/>
        <v>10611.670028403245</v>
      </c>
      <c r="S20" s="12">
        <f t="shared" si="5"/>
        <v>14409.201553259512</v>
      </c>
      <c r="T20" s="12">
        <f t="shared" si="6"/>
        <v>935.29274550968034</v>
      </c>
      <c r="U20" s="12">
        <f t="shared" si="7"/>
        <v>43836.35066342842</v>
      </c>
      <c r="V20" s="12">
        <f t="shared" si="8"/>
        <v>31038.889117578452</v>
      </c>
    </row>
    <row r="21" spans="1:22" s="13" customFormat="1" x14ac:dyDescent="0.2">
      <c r="A21" s="10" t="s">
        <v>28</v>
      </c>
      <c r="B21" s="24">
        <v>28924</v>
      </c>
      <c r="C21" s="11">
        <v>444337.8</v>
      </c>
      <c r="D21" s="11">
        <v>59734.9</v>
      </c>
      <c r="E21" s="11">
        <v>70459.8</v>
      </c>
      <c r="F21" s="11">
        <v>7450.4</v>
      </c>
      <c r="G21" s="11">
        <v>268187</v>
      </c>
      <c r="H21" s="11">
        <v>506271.5</v>
      </c>
      <c r="I21" s="11">
        <v>53259.7</v>
      </c>
      <c r="J21" s="11">
        <f t="shared" si="9"/>
        <v>453011.8</v>
      </c>
      <c r="K21" s="11">
        <v>13869.7</v>
      </c>
      <c r="L21" s="11">
        <v>-2834</v>
      </c>
      <c r="M21" s="27">
        <v>1372582</v>
      </c>
      <c r="N21" s="24">
        <f t="shared" si="0"/>
        <v>15362.252800442539</v>
      </c>
      <c r="O21" s="24">
        <f t="shared" si="1"/>
        <v>2065.2364818144101</v>
      </c>
      <c r="P21" s="24">
        <f t="shared" si="2"/>
        <v>4277.3993915087822</v>
      </c>
      <c r="Q21" s="24">
        <f t="shared" si="3"/>
        <v>257.5853962107592</v>
      </c>
      <c r="R21" s="12">
        <f t="shared" si="4"/>
        <v>9272.1269533951054</v>
      </c>
      <c r="S21" s="12">
        <f t="shared" si="5"/>
        <v>17503.509196515006</v>
      </c>
      <c r="T21" s="12">
        <f t="shared" si="6"/>
        <v>479.52219610012446</v>
      </c>
      <c r="U21" s="12">
        <f t="shared" si="7"/>
        <v>47552.758954501449</v>
      </c>
      <c r="V21" s="12">
        <f t="shared" si="8"/>
        <v>31890.616788825886</v>
      </c>
    </row>
    <row r="22" spans="1:22" s="13" customFormat="1" x14ac:dyDescent="0.2">
      <c r="A22" s="10" t="s">
        <v>15</v>
      </c>
      <c r="B22" s="24">
        <v>61702</v>
      </c>
      <c r="C22" s="11">
        <v>905592.6</v>
      </c>
      <c r="D22" s="11">
        <v>310080.59999999998</v>
      </c>
      <c r="E22" s="11">
        <v>132902.1</v>
      </c>
      <c r="F22" s="11">
        <v>0</v>
      </c>
      <c r="G22" s="11">
        <v>574535.4</v>
      </c>
      <c r="H22" s="11">
        <v>939403.5</v>
      </c>
      <c r="I22" s="11">
        <v>76011.899999999994</v>
      </c>
      <c r="J22" s="11">
        <f t="shared" si="9"/>
        <v>863391.6</v>
      </c>
      <c r="K22" s="11">
        <v>47698</v>
      </c>
      <c r="L22" s="11">
        <v>-63047.9</v>
      </c>
      <c r="M22" s="27">
        <v>2851597.7</v>
      </c>
      <c r="N22" s="24">
        <f t="shared" si="0"/>
        <v>14676.875952157141</v>
      </c>
      <c r="O22" s="24">
        <f t="shared" si="1"/>
        <v>5025.4546043888367</v>
      </c>
      <c r="P22" s="24">
        <f t="shared" si="2"/>
        <v>3385.8545914232927</v>
      </c>
      <c r="Q22" s="24">
        <f t="shared" si="3"/>
        <v>0</v>
      </c>
      <c r="R22" s="12">
        <f t="shared" si="4"/>
        <v>9311.4550581828789</v>
      </c>
      <c r="S22" s="12">
        <f t="shared" si="5"/>
        <v>15224.846844510714</v>
      </c>
      <c r="T22" s="12">
        <f t="shared" si="6"/>
        <v>773.03815111341612</v>
      </c>
      <c r="U22" s="12">
        <f t="shared" si="7"/>
        <v>47237.457456808537</v>
      </c>
      <c r="V22" s="12">
        <f t="shared" si="8"/>
        <v>33244.530161096882</v>
      </c>
    </row>
    <row r="23" spans="1:22" s="13" customFormat="1" x14ac:dyDescent="0.2">
      <c r="A23" s="10" t="s">
        <v>16</v>
      </c>
      <c r="B23" s="24">
        <v>42791</v>
      </c>
      <c r="C23" s="11">
        <v>500537.2</v>
      </c>
      <c r="D23" s="11">
        <v>192311.9</v>
      </c>
      <c r="E23" s="11">
        <v>60293.9</v>
      </c>
      <c r="F23" s="11">
        <v>6863.8</v>
      </c>
      <c r="G23" s="11">
        <v>323776.90000000002</v>
      </c>
      <c r="H23" s="11">
        <v>604192.1</v>
      </c>
      <c r="I23" s="11">
        <v>85132</v>
      </c>
      <c r="J23" s="11">
        <f t="shared" si="9"/>
        <v>519060.1</v>
      </c>
      <c r="K23" s="11">
        <v>52239.1</v>
      </c>
      <c r="L23" s="11">
        <v>-2618.1</v>
      </c>
      <c r="M23" s="27">
        <v>1740227</v>
      </c>
      <c r="N23" s="24">
        <f t="shared" si="0"/>
        <v>11697.254095487368</v>
      </c>
      <c r="O23" s="24">
        <f t="shared" si="1"/>
        <v>4494.2137365333829</v>
      </c>
      <c r="P23" s="24">
        <f t="shared" si="2"/>
        <v>3398.5160430931737</v>
      </c>
      <c r="Q23" s="24">
        <f t="shared" si="3"/>
        <v>160.40288845785329</v>
      </c>
      <c r="R23" s="12">
        <f t="shared" si="4"/>
        <v>7566.4719216657713</v>
      </c>
      <c r="S23" s="12">
        <f t="shared" si="5"/>
        <v>14119.60692669019</v>
      </c>
      <c r="T23" s="12">
        <f t="shared" si="6"/>
        <v>1220.7964291556634</v>
      </c>
      <c r="U23" s="12">
        <f t="shared" si="7"/>
        <v>40729.244467294528</v>
      </c>
      <c r="V23" s="12">
        <f t="shared" si="8"/>
        <v>28599.121310555958</v>
      </c>
    </row>
    <row r="24" spans="1:22" s="13" customFormat="1" x14ac:dyDescent="0.2">
      <c r="A24" s="10" t="s">
        <v>17</v>
      </c>
      <c r="B24" s="24">
        <v>69905</v>
      </c>
      <c r="C24" s="11">
        <v>1078190.3999999999</v>
      </c>
      <c r="D24" s="11">
        <v>180098.3</v>
      </c>
      <c r="E24" s="11">
        <v>49076</v>
      </c>
      <c r="F24" s="11">
        <v>48665.1</v>
      </c>
      <c r="G24" s="11">
        <v>432934</v>
      </c>
      <c r="H24" s="11">
        <v>1116695.3</v>
      </c>
      <c r="I24" s="11">
        <v>72785.8</v>
      </c>
      <c r="J24" s="11">
        <f t="shared" si="9"/>
        <v>1043909.5</v>
      </c>
      <c r="K24" s="11">
        <v>58064.4</v>
      </c>
      <c r="L24" s="11">
        <v>-17795</v>
      </c>
      <c r="M24" s="27">
        <v>2951644.9</v>
      </c>
      <c r="N24" s="24">
        <f t="shared" si="0"/>
        <v>15423.65209927759</v>
      </c>
      <c r="O24" s="24">
        <f t="shared" si="1"/>
        <v>2576.3293040555036</v>
      </c>
      <c r="P24" s="24">
        <f t="shared" si="2"/>
        <v>1743.2486946570348</v>
      </c>
      <c r="Q24" s="24">
        <f t="shared" si="3"/>
        <v>696.16050354051924</v>
      </c>
      <c r="R24" s="12">
        <f t="shared" si="4"/>
        <v>6193.1764537586723</v>
      </c>
      <c r="S24" s="12">
        <f t="shared" si="5"/>
        <v>15974.469637364995</v>
      </c>
      <c r="T24" s="12">
        <f t="shared" si="6"/>
        <v>830.61869680280392</v>
      </c>
      <c r="U24" s="12">
        <f t="shared" si="7"/>
        <v>42478.219011515626</v>
      </c>
      <c r="V24" s="12">
        <f t="shared" si="8"/>
        <v>27544.959588012302</v>
      </c>
    </row>
    <row r="25" spans="1:22" s="13" customFormat="1" x14ac:dyDescent="0.2">
      <c r="A25" s="10" t="s">
        <v>18</v>
      </c>
      <c r="B25" s="24">
        <v>129761</v>
      </c>
      <c r="C25" s="11">
        <v>1805106.1</v>
      </c>
      <c r="D25" s="11">
        <v>383642.19999999972</v>
      </c>
      <c r="E25" s="11">
        <v>96179.7</v>
      </c>
      <c r="F25" s="11">
        <v>10362</v>
      </c>
      <c r="G25" s="11">
        <v>684602.8</v>
      </c>
      <c r="H25" s="11">
        <v>1539252.5</v>
      </c>
      <c r="I25" s="11">
        <v>132542.79999999999</v>
      </c>
      <c r="J25" s="11">
        <f t="shared" si="9"/>
        <v>1406709.7</v>
      </c>
      <c r="K25" s="11">
        <v>28132.9</v>
      </c>
      <c r="L25" s="11">
        <v>-14691.5</v>
      </c>
      <c r="M25" s="27">
        <v>4540100.7</v>
      </c>
      <c r="N25" s="24">
        <f t="shared" si="0"/>
        <v>13911.006388668398</v>
      </c>
      <c r="O25" s="24">
        <f t="shared" si="1"/>
        <v>2956.5293115805189</v>
      </c>
      <c r="P25" s="24">
        <f t="shared" si="2"/>
        <v>1762.644400089395</v>
      </c>
      <c r="Q25" s="24">
        <f t="shared" si="3"/>
        <v>79.854501737810281</v>
      </c>
      <c r="R25" s="12">
        <f t="shared" si="4"/>
        <v>5275.8748776596976</v>
      </c>
      <c r="S25" s="12">
        <f t="shared" si="5"/>
        <v>11862.212066799731</v>
      </c>
      <c r="T25" s="12">
        <f t="shared" si="6"/>
        <v>216.80551167145754</v>
      </c>
      <c r="U25" s="12">
        <f t="shared" si="7"/>
        <v>35101.395642758609</v>
      </c>
      <c r="V25" s="12">
        <f t="shared" si="8"/>
        <v>24260.621450204606</v>
      </c>
    </row>
    <row r="26" spans="1:22" s="13" customFormat="1" x14ac:dyDescent="0.2">
      <c r="A26" s="10" t="s">
        <v>19</v>
      </c>
      <c r="B26" s="24">
        <v>68013</v>
      </c>
      <c r="C26" s="11">
        <v>1208612.7</v>
      </c>
      <c r="D26" s="11">
        <v>343579.90000000014</v>
      </c>
      <c r="E26" s="11">
        <v>0</v>
      </c>
      <c r="F26" s="11">
        <v>0</v>
      </c>
      <c r="G26" s="11">
        <v>134241</v>
      </c>
      <c r="H26" s="11">
        <v>923288.1</v>
      </c>
      <c r="I26" s="11">
        <v>0</v>
      </c>
      <c r="J26" s="11">
        <f t="shared" si="9"/>
        <v>923288.1</v>
      </c>
      <c r="K26" s="11">
        <v>22591.9</v>
      </c>
      <c r="L26" s="11">
        <v>-3558.9</v>
      </c>
      <c r="M26" s="27">
        <v>2631250.9</v>
      </c>
      <c r="N26" s="24">
        <f t="shared" si="0"/>
        <v>17770.318909620219</v>
      </c>
      <c r="O26" s="24">
        <f t="shared" si="1"/>
        <v>5051.6798259156358</v>
      </c>
      <c r="P26" s="24">
        <f t="shared" si="2"/>
        <v>0</v>
      </c>
      <c r="Q26" s="24">
        <f t="shared" si="3"/>
        <v>0</v>
      </c>
      <c r="R26" s="12">
        <f t="shared" si="4"/>
        <v>1973.7550174231396</v>
      </c>
      <c r="S26" s="12">
        <f t="shared" si="5"/>
        <v>13575.170923205857</v>
      </c>
      <c r="T26" s="12">
        <f t="shared" si="6"/>
        <v>332.17032037992738</v>
      </c>
      <c r="U26" s="12">
        <f t="shared" si="7"/>
        <v>38739.796803552257</v>
      </c>
      <c r="V26" s="12">
        <f t="shared" si="8"/>
        <v>25164.625880346401</v>
      </c>
    </row>
    <row r="27" spans="1:22" s="13" customFormat="1" ht="21" customHeight="1" x14ac:dyDescent="0.2">
      <c r="A27" s="10" t="s">
        <v>20</v>
      </c>
      <c r="B27" s="28">
        <f t="shared" ref="B27:K27" si="10">SUM(B9:B26)</f>
        <v>1813816</v>
      </c>
      <c r="C27" s="14">
        <f t="shared" si="10"/>
        <v>28044855.100000001</v>
      </c>
      <c r="D27" s="14">
        <f t="shared" si="10"/>
        <v>6714480.9000000022</v>
      </c>
      <c r="E27" s="14">
        <f t="shared" si="10"/>
        <v>1004146.3</v>
      </c>
      <c r="F27" s="14">
        <f t="shared" si="10"/>
        <v>564937.4</v>
      </c>
      <c r="G27" s="14">
        <f t="shared" si="10"/>
        <v>13429809.100000003</v>
      </c>
      <c r="H27" s="14">
        <f t="shared" si="10"/>
        <v>26225886.000000004</v>
      </c>
      <c r="I27" s="14">
        <f t="shared" si="10"/>
        <v>1824376.0999999996</v>
      </c>
      <c r="J27" s="11">
        <f>+H27-I27</f>
        <v>24401509.900000006</v>
      </c>
      <c r="K27" s="14">
        <f t="shared" si="10"/>
        <v>936071.2</v>
      </c>
      <c r="L27" s="14">
        <f>SUM(L9:L26)</f>
        <v>-354848.39999999997</v>
      </c>
      <c r="M27" s="14">
        <f>SUM(M9:M26)</f>
        <v>76747933.800000012</v>
      </c>
      <c r="N27" s="24">
        <f t="shared" si="0"/>
        <v>15461.797172370296</v>
      </c>
      <c r="O27" s="24">
        <f t="shared" si="1"/>
        <v>3701.8533853489012</v>
      </c>
      <c r="P27" s="24">
        <f t="shared" si="2"/>
        <v>1559.4318277046841</v>
      </c>
      <c r="Q27" s="24">
        <f t="shared" si="3"/>
        <v>311.46345605066887</v>
      </c>
      <c r="R27" s="12">
        <f t="shared" si="4"/>
        <v>7404.1739073864173</v>
      </c>
      <c r="S27" s="12">
        <f t="shared" si="5"/>
        <v>14458.956145496568</v>
      </c>
      <c r="T27" s="12">
        <f t="shared" si="6"/>
        <v>516.07836737574269</v>
      </c>
      <c r="U27" s="12">
        <f t="shared" si="7"/>
        <v>42508.601864797762</v>
      </c>
      <c r="V27" s="12">
        <f t="shared" si="8"/>
        <v>29055.467754171321</v>
      </c>
    </row>
    <row r="28" spans="1:22" s="15" customFormat="1" x14ac:dyDescent="0.2">
      <c r="A28" s="22"/>
      <c r="B28" s="22"/>
      <c r="C28" s="23"/>
      <c r="D28" s="23"/>
      <c r="E28" s="17"/>
      <c r="F28" s="17"/>
      <c r="G28" s="17"/>
      <c r="H28" s="17"/>
      <c r="I28" s="17"/>
      <c r="J28" s="17"/>
      <c r="K28" s="17"/>
      <c r="L28" s="26"/>
      <c r="M28" s="17"/>
      <c r="N28" s="17"/>
      <c r="O28" s="17"/>
      <c r="P28" s="17"/>
      <c r="Q28" s="17"/>
      <c r="R28" s="16"/>
      <c r="S28" s="16"/>
      <c r="T28" s="16"/>
      <c r="U28" s="16"/>
    </row>
    <row r="29" spans="1:22" s="15" customFormat="1" x14ac:dyDescent="0.2"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6"/>
      <c r="S29" s="16"/>
      <c r="T29" s="16"/>
      <c r="U29" s="16"/>
    </row>
    <row r="30" spans="1:22" s="15" customFormat="1" x14ac:dyDescent="0.2">
      <c r="A30" s="18"/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6"/>
      <c r="S30" s="16"/>
      <c r="T30" s="16"/>
      <c r="U30" s="16"/>
    </row>
    <row r="31" spans="1:22" s="15" customFormat="1" x14ac:dyDescent="0.2"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6"/>
      <c r="S31" s="16"/>
      <c r="T31" s="16"/>
      <c r="U31" s="16"/>
    </row>
    <row r="32" spans="1:22" s="15" customFormat="1" x14ac:dyDescent="0.2">
      <c r="B32" s="16"/>
      <c r="C32" s="16"/>
      <c r="D32" s="16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6"/>
      <c r="S32" s="16"/>
      <c r="T32" s="16"/>
      <c r="U32" s="16"/>
    </row>
    <row r="33" spans="2:21" s="15" customFormat="1" x14ac:dyDescent="0.2"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6"/>
      <c r="S33" s="16"/>
      <c r="T33" s="16"/>
      <c r="U33" s="16"/>
    </row>
    <row r="34" spans="2:21" s="15" customFormat="1" x14ac:dyDescent="0.2"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6"/>
      <c r="S34" s="16"/>
      <c r="T34" s="16"/>
      <c r="U34" s="16"/>
    </row>
    <row r="35" spans="2:21" s="15" customFormat="1" x14ac:dyDescent="0.2"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6"/>
      <c r="S35" s="16"/>
      <c r="T35" s="16"/>
      <c r="U35" s="16"/>
    </row>
    <row r="36" spans="2:21" s="15" customFormat="1" x14ac:dyDescent="0.2">
      <c r="B36" s="1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6"/>
      <c r="S36" s="16"/>
      <c r="T36" s="16"/>
      <c r="U36" s="16"/>
    </row>
    <row r="37" spans="2:21" s="15" customFormat="1" x14ac:dyDescent="0.2"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6"/>
      <c r="S37" s="16"/>
      <c r="T37" s="16"/>
      <c r="U37" s="16"/>
    </row>
    <row r="38" spans="2:21" s="15" customFormat="1" x14ac:dyDescent="0.2">
      <c r="B38" s="16"/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  <c r="S38" s="16"/>
      <c r="T38" s="16"/>
      <c r="U38" s="16"/>
    </row>
    <row r="39" spans="2:21" s="15" customFormat="1" x14ac:dyDescent="0.2">
      <c r="B39" s="16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6"/>
      <c r="S39" s="16"/>
      <c r="T39" s="16"/>
      <c r="U39" s="16"/>
    </row>
    <row r="40" spans="2:21" s="15" customFormat="1" x14ac:dyDescent="0.2">
      <c r="B40" s="16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6"/>
      <c r="S40" s="16"/>
      <c r="T40" s="16"/>
      <c r="U40" s="16"/>
    </row>
    <row r="41" spans="2:21" s="15" customFormat="1" x14ac:dyDescent="0.2">
      <c r="B41" s="16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  <c r="S41" s="16"/>
      <c r="T41" s="16"/>
      <c r="U41" s="16"/>
    </row>
    <row r="42" spans="2:21" s="15" customFormat="1" x14ac:dyDescent="0.2">
      <c r="B42" s="16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  <c r="S42" s="16"/>
      <c r="T42" s="16"/>
      <c r="U42" s="16"/>
    </row>
    <row r="43" spans="2:21" s="15" customFormat="1" x14ac:dyDescent="0.2">
      <c r="B43" s="16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  <c r="S43" s="16"/>
      <c r="T43" s="16"/>
      <c r="U43" s="16"/>
    </row>
    <row r="44" spans="2:21" s="15" customFormat="1" x14ac:dyDescent="0.2">
      <c r="B44" s="16"/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  <c r="S44" s="16"/>
      <c r="T44" s="16"/>
      <c r="U44" s="16"/>
    </row>
    <row r="45" spans="2:21" s="15" customFormat="1" x14ac:dyDescent="0.2">
      <c r="B45" s="16"/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  <c r="S45" s="16"/>
      <c r="T45" s="16"/>
      <c r="U45" s="16"/>
    </row>
    <row r="46" spans="2:21" s="15" customFormat="1" x14ac:dyDescent="0.2">
      <c r="B46" s="16"/>
      <c r="C46" s="16"/>
      <c r="D46" s="16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  <c r="S46" s="16"/>
      <c r="T46" s="16"/>
      <c r="U46" s="16"/>
    </row>
    <row r="47" spans="2:21" s="15" customFormat="1" x14ac:dyDescent="0.2">
      <c r="B47" s="16"/>
      <c r="C47" s="16"/>
      <c r="D47" s="16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  <c r="S47" s="16"/>
      <c r="T47" s="16"/>
      <c r="U47" s="16"/>
    </row>
    <row r="48" spans="2:21" s="15" customFormat="1" x14ac:dyDescent="0.2">
      <c r="B48" s="16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  <c r="S48" s="16"/>
      <c r="T48" s="16"/>
      <c r="U48" s="16"/>
    </row>
    <row r="49" spans="2:21" s="15" customFormat="1" x14ac:dyDescent="0.2">
      <c r="B49" s="16"/>
      <c r="C49" s="16"/>
      <c r="D49" s="16"/>
      <c r="E49" s="16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  <c r="S49" s="16"/>
      <c r="T49" s="16"/>
      <c r="U49" s="16"/>
    </row>
    <row r="50" spans="2:21" s="15" customFormat="1" x14ac:dyDescent="0.2">
      <c r="B50" s="16"/>
      <c r="C50" s="16"/>
      <c r="D50" s="16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6"/>
      <c r="S50" s="16"/>
      <c r="T50" s="16"/>
      <c r="U50" s="16"/>
    </row>
    <row r="51" spans="2:21" s="15" customFormat="1" x14ac:dyDescent="0.2"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6"/>
      <c r="S51" s="16"/>
      <c r="T51" s="16"/>
      <c r="U51" s="16"/>
    </row>
    <row r="52" spans="2:21" s="15" customFormat="1" x14ac:dyDescent="0.2">
      <c r="B52" s="16"/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6"/>
      <c r="S52" s="16"/>
      <c r="T52" s="16"/>
      <c r="U52" s="16"/>
    </row>
    <row r="53" spans="2:21" s="15" customFormat="1" x14ac:dyDescent="0.2"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6"/>
      <c r="S53" s="16"/>
      <c r="T53" s="16"/>
      <c r="U53" s="16"/>
    </row>
    <row r="54" spans="2:21" s="15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2:21" s="15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2:21" s="15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s="15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s="15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s="15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s="15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s="15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s="15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 s="15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s="15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s="15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s="15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s="15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s="15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s="15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2:21" s="15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2:21" s="15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2:21" s="15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2:21" s="15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2:21" s="15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2:21" s="15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2:21" s="15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2:21" s="15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2:21" s="15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2:21" s="15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2:21" s="15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2:21" s="15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1" s="15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2:21" s="15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2:21" s="15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2:21" s="15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2:21" s="15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2:21" s="15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2:21" s="15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2:21" s="15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2:21" s="15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2:21" s="15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2:21" s="15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2:21" s="15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2:21" s="15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2:21" s="15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2:21" s="15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2:21" s="15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2:21" s="15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2:21" s="15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2:21" s="15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2:21" s="15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2:21" s="15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2:21" s="15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2:21" s="15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2:21" s="15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2:21" s="15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2:21" s="15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2:21" s="15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2:21" s="15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2:21" s="15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2:21" s="15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2:21" s="15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2:21" s="15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2:21" s="15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2:21" s="15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2:21" s="15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2:21" s="15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2:21" s="15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2:21" s="15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2:21" s="15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2:21" s="15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2:21" s="15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2:21" s="15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2:21" s="15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2:21" s="15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2:21" s="15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2:21" s="15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2:21" s="15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2:21" s="15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2:21" s="15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2:21" s="15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2:21" s="15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2:21" s="15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2:21" s="15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2:21" s="15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2:21" s="15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2:21" s="15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2:21" s="15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2:21" s="15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2:21" s="15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2:21" s="15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2:21" s="15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2:21" s="15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2:21" s="15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2:21" s="15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2:21" s="15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2:21" s="15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2:21" s="15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2:21" s="15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2:21" s="15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2:21" s="15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2:21" s="15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2:21" s="15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2:21" s="15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2:21" s="15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2:21" s="15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2:21" s="15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2:21" s="15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2:21" s="15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2:21" s="15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2:21" s="15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2:21" s="15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2:21" s="15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2:21" s="15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2:21" s="15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2:21" s="15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2:21" s="15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2:21" s="15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2:21" s="15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2:21" s="15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2:21" s="15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2:21" s="15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2:21" s="15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2:21" s="15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2:21" s="15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2:21" s="15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2:21" s="15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2:21" s="15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2:21" s="15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2:21" s="15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2:21" s="15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2:21" s="15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2:21" s="15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2:21" s="15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2:21" s="15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2:21" s="15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2:21" s="15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2:21" s="15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2:21" s="15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2:21" s="15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2:21" s="15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2:21" s="15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2:21" s="15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2:21" s="15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2:21" s="15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2:21" s="15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2:21" s="15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2:21" s="15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2:21" s="15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2:21" s="15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2:21" s="15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2:21" s="15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2:21" s="15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2:21" s="15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2:21" s="15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2:21" s="15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2:21" s="15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2:21" s="15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2:21" s="15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2:21" s="15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2:21" s="15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2:21" s="15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2:21" s="15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2:21" s="15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2:21" s="15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2:21" s="15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2:21" s="15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2:21" s="15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2:21" s="15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2:21" s="15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2:21" s="15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2:21" s="15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2:21" s="15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2:21" s="15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2:21" s="15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2:21" s="15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2:21" s="15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2:21" s="15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2:21" s="15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2:21" s="15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2:21" s="15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2:21" s="15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2:21" s="15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2:21" s="15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2:21" s="15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2:21" s="15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2:21" s="15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2:21" s="15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2:21" s="15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2:21" s="15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2:21" s="15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2:21" s="15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2:21" s="15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2:21" s="15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2:21" s="15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2:21" s="15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2:21" s="15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2:21" s="15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2:21" s="15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2:21" s="15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2:21" s="15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2:21" s="15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2:21" s="15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2:21" s="15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2:21" s="15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2:21" s="15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2:21" s="15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2:21" s="15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2:21" s="15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2:21" s="15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2:21" s="15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2:21" s="15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2:21" s="15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2:21" s="15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2:21" s="15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2:21" s="15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2:21" s="15" customFormat="1" x14ac:dyDescent="0.2"/>
    <row r="268" spans="2:21" s="15" customFormat="1" x14ac:dyDescent="0.2"/>
    <row r="269" spans="2:21" s="15" customFormat="1" x14ac:dyDescent="0.2"/>
    <row r="270" spans="2:21" s="15" customFormat="1" x14ac:dyDescent="0.2"/>
    <row r="271" spans="2:21" s="15" customFormat="1" x14ac:dyDescent="0.2"/>
    <row r="272" spans="2:21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pans="2:4" s="15" customFormat="1" x14ac:dyDescent="0.2"/>
    <row r="418" spans="2:4" s="15" customFormat="1" x14ac:dyDescent="0.2"/>
    <row r="419" spans="2:4" s="15" customFormat="1" x14ac:dyDescent="0.2"/>
    <row r="420" spans="2:4" s="15" customFormat="1" x14ac:dyDescent="0.2"/>
    <row r="421" spans="2:4" s="15" customFormat="1" x14ac:dyDescent="0.2"/>
    <row r="422" spans="2:4" s="15" customFormat="1" x14ac:dyDescent="0.2"/>
    <row r="423" spans="2:4" s="15" customFormat="1" x14ac:dyDescent="0.2"/>
    <row r="424" spans="2:4" s="15" customFormat="1" x14ac:dyDescent="0.2"/>
    <row r="425" spans="2:4" s="15" customFormat="1" x14ac:dyDescent="0.2"/>
    <row r="426" spans="2:4" s="15" customFormat="1" x14ac:dyDescent="0.2"/>
    <row r="427" spans="2:4" s="15" customFormat="1" x14ac:dyDescent="0.2"/>
    <row r="428" spans="2:4" s="15" customFormat="1" x14ac:dyDescent="0.2"/>
    <row r="429" spans="2:4" s="15" customFormat="1" x14ac:dyDescent="0.2"/>
    <row r="430" spans="2:4" s="15" customFormat="1" x14ac:dyDescent="0.2"/>
    <row r="431" spans="2:4" s="15" customFormat="1" x14ac:dyDescent="0.2"/>
    <row r="432" spans="2:4" s="19" customFormat="1" x14ac:dyDescent="0.2">
      <c r="B432" s="20"/>
      <c r="C432" s="20"/>
      <c r="D432" s="20"/>
    </row>
    <row r="433" spans="2:4" s="19" customFormat="1" x14ac:dyDescent="0.2">
      <c r="B433" s="20"/>
      <c r="C433" s="20"/>
      <c r="D433" s="20"/>
    </row>
    <row r="434" spans="2:4" s="19" customFormat="1" x14ac:dyDescent="0.2">
      <c r="B434" s="20"/>
      <c r="C434" s="20"/>
      <c r="D434" s="20"/>
    </row>
    <row r="435" spans="2:4" s="19" customFormat="1" x14ac:dyDescent="0.2">
      <c r="B435" s="20"/>
      <c r="C435" s="20"/>
      <c r="D435" s="20"/>
    </row>
    <row r="436" spans="2:4" s="19" customFormat="1" x14ac:dyDescent="0.2">
      <c r="B436" s="20"/>
      <c r="C436" s="20"/>
      <c r="D436" s="20"/>
    </row>
    <row r="437" spans="2:4" s="19" customFormat="1" x14ac:dyDescent="0.2">
      <c r="B437" s="20"/>
      <c r="C437" s="20"/>
      <c r="D437" s="20"/>
    </row>
    <row r="438" spans="2:4" s="19" customFormat="1" x14ac:dyDescent="0.2">
      <c r="B438" s="20"/>
      <c r="C438" s="20"/>
      <c r="D438" s="20"/>
    </row>
    <row r="439" spans="2:4" s="19" customFormat="1" x14ac:dyDescent="0.2">
      <c r="B439" s="20"/>
      <c r="C439" s="20"/>
      <c r="D439" s="20"/>
    </row>
    <row r="440" spans="2:4" s="19" customFormat="1" x14ac:dyDescent="0.2">
      <c r="B440" s="20"/>
      <c r="C440" s="20"/>
      <c r="D440" s="20"/>
    </row>
    <row r="441" spans="2:4" s="19" customFormat="1" x14ac:dyDescent="0.2">
      <c r="B441" s="20"/>
      <c r="C441" s="20"/>
      <c r="D441" s="20"/>
    </row>
    <row r="442" spans="2:4" s="19" customFormat="1" x14ac:dyDescent="0.2">
      <c r="B442" s="20"/>
      <c r="C442" s="20"/>
      <c r="D442" s="20"/>
    </row>
    <row r="443" spans="2:4" s="19" customFormat="1" x14ac:dyDescent="0.2">
      <c r="B443" s="20"/>
      <c r="C443" s="20"/>
      <c r="D443" s="20"/>
    </row>
    <row r="444" spans="2:4" s="19" customFormat="1" x14ac:dyDescent="0.2">
      <c r="B444" s="20"/>
      <c r="C444" s="20"/>
      <c r="D444" s="20"/>
    </row>
    <row r="445" spans="2:4" s="19" customFormat="1" x14ac:dyDescent="0.2">
      <c r="B445" s="20"/>
      <c r="C445" s="20"/>
      <c r="D445" s="20"/>
    </row>
    <row r="446" spans="2:4" s="19" customFormat="1" x14ac:dyDescent="0.2">
      <c r="B446" s="20"/>
      <c r="C446" s="20"/>
      <c r="D446" s="20"/>
    </row>
    <row r="447" spans="2:4" s="19" customFormat="1" x14ac:dyDescent="0.2">
      <c r="B447" s="20"/>
      <c r="C447" s="20"/>
      <c r="D447" s="20"/>
    </row>
    <row r="448" spans="2:4" s="19" customFormat="1" x14ac:dyDescent="0.2">
      <c r="B448" s="20"/>
      <c r="C448" s="20"/>
      <c r="D448" s="20"/>
    </row>
    <row r="449" spans="2:4" s="19" customFormat="1" x14ac:dyDescent="0.2">
      <c r="B449" s="20"/>
      <c r="C449" s="20"/>
      <c r="D449" s="20"/>
    </row>
    <row r="450" spans="2:4" s="19" customFormat="1" x14ac:dyDescent="0.2">
      <c r="B450" s="20"/>
      <c r="C450" s="20"/>
      <c r="D450" s="20"/>
    </row>
    <row r="451" spans="2:4" s="19" customFormat="1" x14ac:dyDescent="0.2">
      <c r="B451" s="20"/>
      <c r="C451" s="20"/>
      <c r="D451" s="20"/>
    </row>
    <row r="452" spans="2:4" s="19" customFormat="1" x14ac:dyDescent="0.2">
      <c r="B452" s="20"/>
      <c r="C452" s="20"/>
      <c r="D452" s="20"/>
    </row>
    <row r="453" spans="2:4" s="19" customFormat="1" x14ac:dyDescent="0.2">
      <c r="B453" s="20"/>
      <c r="C453" s="20"/>
      <c r="D453" s="20"/>
    </row>
    <row r="454" spans="2:4" s="19" customFormat="1" x14ac:dyDescent="0.2">
      <c r="B454" s="20"/>
      <c r="C454" s="20"/>
      <c r="D454" s="20"/>
    </row>
    <row r="455" spans="2:4" s="19" customFormat="1" x14ac:dyDescent="0.2">
      <c r="B455" s="20"/>
      <c r="C455" s="20"/>
      <c r="D455" s="20"/>
    </row>
    <row r="456" spans="2:4" s="19" customFormat="1" x14ac:dyDescent="0.2">
      <c r="B456" s="20"/>
      <c r="C456" s="20"/>
      <c r="D456" s="20"/>
    </row>
    <row r="457" spans="2:4" s="19" customFormat="1" x14ac:dyDescent="0.2">
      <c r="B457" s="20"/>
      <c r="C457" s="20"/>
      <c r="D457" s="20"/>
    </row>
    <row r="458" spans="2:4" s="19" customFormat="1" x14ac:dyDescent="0.2">
      <c r="B458" s="20"/>
      <c r="C458" s="20"/>
      <c r="D458" s="20"/>
    </row>
    <row r="459" spans="2:4" s="19" customFormat="1" x14ac:dyDescent="0.2">
      <c r="B459" s="20"/>
      <c r="C459" s="20"/>
      <c r="D459" s="20"/>
    </row>
    <row r="460" spans="2:4" s="19" customFormat="1" x14ac:dyDescent="0.2">
      <c r="B460" s="20"/>
      <c r="C460" s="20"/>
      <c r="D460" s="20"/>
    </row>
    <row r="461" spans="2:4" s="19" customFormat="1" x14ac:dyDescent="0.2">
      <c r="B461" s="20"/>
      <c r="C461" s="20"/>
      <c r="D461" s="20"/>
    </row>
    <row r="462" spans="2:4" s="19" customFormat="1" x14ac:dyDescent="0.2">
      <c r="B462" s="20"/>
      <c r="C462" s="20"/>
      <c r="D462" s="20"/>
    </row>
    <row r="463" spans="2:4" s="19" customFormat="1" x14ac:dyDescent="0.2">
      <c r="B463" s="20"/>
      <c r="C463" s="20"/>
      <c r="D463" s="20"/>
    </row>
    <row r="464" spans="2:4" s="19" customFormat="1" x14ac:dyDescent="0.2">
      <c r="B464" s="20"/>
      <c r="C464" s="20"/>
      <c r="D464" s="20"/>
    </row>
    <row r="465" spans="2:4" s="19" customFormat="1" x14ac:dyDescent="0.2">
      <c r="B465" s="20"/>
      <c r="C465" s="20"/>
      <c r="D465" s="20"/>
    </row>
    <row r="466" spans="2:4" s="19" customFormat="1" x14ac:dyDescent="0.2">
      <c r="B466" s="20"/>
      <c r="C466" s="20"/>
      <c r="D466" s="20"/>
    </row>
    <row r="467" spans="2:4" s="19" customFormat="1" x14ac:dyDescent="0.2">
      <c r="B467" s="20"/>
      <c r="C467" s="20"/>
      <c r="D467" s="20"/>
    </row>
    <row r="468" spans="2:4" s="19" customFormat="1" x14ac:dyDescent="0.2">
      <c r="B468" s="20"/>
      <c r="C468" s="20"/>
      <c r="D468" s="20"/>
    </row>
    <row r="469" spans="2:4" s="19" customFormat="1" x14ac:dyDescent="0.2">
      <c r="B469" s="20"/>
      <c r="C469" s="20"/>
      <c r="D469" s="20"/>
    </row>
    <row r="470" spans="2:4" s="19" customFormat="1" x14ac:dyDescent="0.2">
      <c r="B470" s="20"/>
      <c r="C470" s="20"/>
      <c r="D470" s="20"/>
    </row>
    <row r="471" spans="2:4" s="19" customFormat="1" x14ac:dyDescent="0.2">
      <c r="B471" s="20"/>
      <c r="C471" s="20"/>
      <c r="D471" s="20"/>
    </row>
    <row r="472" spans="2:4" s="19" customFormat="1" x14ac:dyDescent="0.2">
      <c r="B472" s="20"/>
      <c r="C472" s="20"/>
      <c r="D472" s="20"/>
    </row>
    <row r="473" spans="2:4" s="19" customFormat="1" x14ac:dyDescent="0.2">
      <c r="B473" s="20"/>
      <c r="C473" s="20"/>
      <c r="D473" s="20"/>
    </row>
    <row r="474" spans="2:4" s="19" customFormat="1" x14ac:dyDescent="0.2">
      <c r="B474" s="20"/>
      <c r="C474" s="20"/>
      <c r="D474" s="20"/>
    </row>
    <row r="475" spans="2:4" s="19" customFormat="1" x14ac:dyDescent="0.2">
      <c r="B475" s="20"/>
      <c r="C475" s="20"/>
      <c r="D475" s="20"/>
    </row>
    <row r="476" spans="2:4" s="19" customFormat="1" x14ac:dyDescent="0.2">
      <c r="B476" s="20"/>
      <c r="C476" s="20"/>
      <c r="D476" s="20"/>
    </row>
    <row r="477" spans="2:4" s="19" customFormat="1" x14ac:dyDescent="0.2">
      <c r="B477" s="20"/>
      <c r="C477" s="20"/>
      <c r="D477" s="20"/>
    </row>
    <row r="478" spans="2:4" s="19" customFormat="1" x14ac:dyDescent="0.2">
      <c r="B478" s="20"/>
      <c r="C478" s="20"/>
      <c r="D478" s="20"/>
    </row>
    <row r="479" spans="2:4" s="19" customFormat="1" x14ac:dyDescent="0.2">
      <c r="B479" s="20"/>
      <c r="C479" s="20"/>
      <c r="D479" s="20"/>
    </row>
    <row r="480" spans="2:4" s="19" customFormat="1" x14ac:dyDescent="0.2">
      <c r="B480" s="20"/>
      <c r="C480" s="20"/>
      <c r="D480" s="20"/>
    </row>
    <row r="481" spans="2:4" s="19" customFormat="1" x14ac:dyDescent="0.2">
      <c r="B481" s="20"/>
      <c r="C481" s="20"/>
      <c r="D481" s="20"/>
    </row>
    <row r="482" spans="2:4" s="19" customFormat="1" x14ac:dyDescent="0.2">
      <c r="B482" s="20"/>
      <c r="C482" s="20"/>
      <c r="D482" s="20"/>
    </row>
    <row r="483" spans="2:4" s="19" customFormat="1" x14ac:dyDescent="0.2">
      <c r="B483" s="20"/>
      <c r="C483" s="20"/>
      <c r="D483" s="20"/>
    </row>
    <row r="484" spans="2:4" s="19" customFormat="1" x14ac:dyDescent="0.2">
      <c r="B484" s="20"/>
      <c r="C484" s="20"/>
      <c r="D484" s="20"/>
    </row>
    <row r="485" spans="2:4" s="19" customFormat="1" x14ac:dyDescent="0.2">
      <c r="B485" s="20"/>
      <c r="C485" s="20"/>
      <c r="D485" s="20"/>
    </row>
    <row r="486" spans="2:4" s="19" customFormat="1" x14ac:dyDescent="0.2">
      <c r="B486" s="20"/>
      <c r="C486" s="20"/>
      <c r="D486" s="20"/>
    </row>
    <row r="487" spans="2:4" s="19" customFormat="1" x14ac:dyDescent="0.2">
      <c r="B487" s="20"/>
      <c r="C487" s="20"/>
      <c r="D487" s="20"/>
    </row>
    <row r="488" spans="2:4" s="19" customFormat="1" x14ac:dyDescent="0.2">
      <c r="B488" s="20"/>
      <c r="C488" s="20"/>
      <c r="D488" s="20"/>
    </row>
    <row r="489" spans="2:4" s="19" customFormat="1" x14ac:dyDescent="0.2">
      <c r="B489" s="20"/>
      <c r="C489" s="20"/>
      <c r="D489" s="20"/>
    </row>
    <row r="490" spans="2:4" s="19" customFormat="1" x14ac:dyDescent="0.2">
      <c r="B490" s="20"/>
      <c r="C490" s="20"/>
      <c r="D490" s="20"/>
    </row>
    <row r="491" spans="2:4" s="19" customFormat="1" x14ac:dyDescent="0.2">
      <c r="B491" s="20"/>
      <c r="C491" s="20"/>
      <c r="D491" s="20"/>
    </row>
    <row r="492" spans="2:4" s="19" customFormat="1" x14ac:dyDescent="0.2">
      <c r="B492" s="20"/>
      <c r="C492" s="20"/>
      <c r="D492" s="20"/>
    </row>
    <row r="493" spans="2:4" s="19" customFormat="1" x14ac:dyDescent="0.2">
      <c r="B493" s="20"/>
      <c r="C493" s="20"/>
      <c r="D493" s="20"/>
    </row>
    <row r="494" spans="2:4" s="19" customFormat="1" x14ac:dyDescent="0.2">
      <c r="B494" s="20"/>
      <c r="C494" s="20"/>
      <c r="D494" s="20"/>
    </row>
    <row r="495" spans="2:4" s="19" customFormat="1" x14ac:dyDescent="0.2">
      <c r="B495" s="20"/>
      <c r="C495" s="20"/>
      <c r="D495" s="20"/>
    </row>
    <row r="496" spans="2:4" s="19" customFormat="1" x14ac:dyDescent="0.2">
      <c r="B496" s="20"/>
      <c r="C496" s="20"/>
      <c r="D496" s="20"/>
    </row>
    <row r="497" spans="2:4" s="19" customFormat="1" x14ac:dyDescent="0.2">
      <c r="B497" s="20"/>
      <c r="C497" s="20"/>
      <c r="D497" s="20"/>
    </row>
    <row r="498" spans="2:4" s="19" customFormat="1" x14ac:dyDescent="0.2">
      <c r="B498" s="20"/>
      <c r="C498" s="20"/>
      <c r="D498" s="20"/>
    </row>
    <row r="499" spans="2:4" s="19" customFormat="1" x14ac:dyDescent="0.2">
      <c r="B499" s="20"/>
      <c r="C499" s="20"/>
      <c r="D499" s="20"/>
    </row>
    <row r="500" spans="2:4" s="19" customFormat="1" x14ac:dyDescent="0.2">
      <c r="B500" s="20"/>
      <c r="C500" s="20"/>
      <c r="D500" s="20"/>
    </row>
    <row r="501" spans="2:4" s="19" customFormat="1" x14ac:dyDescent="0.2">
      <c r="B501" s="20"/>
      <c r="C501" s="20"/>
      <c r="D501" s="20"/>
    </row>
    <row r="502" spans="2:4" s="19" customFormat="1" x14ac:dyDescent="0.2">
      <c r="B502" s="20"/>
      <c r="C502" s="20"/>
      <c r="D502" s="20"/>
    </row>
    <row r="503" spans="2:4" s="19" customFormat="1" x14ac:dyDescent="0.2">
      <c r="B503" s="20"/>
      <c r="C503" s="20"/>
      <c r="D503" s="20"/>
    </row>
    <row r="504" spans="2:4" s="19" customFormat="1" x14ac:dyDescent="0.2">
      <c r="B504" s="20"/>
      <c r="C504" s="20"/>
      <c r="D504" s="20"/>
    </row>
    <row r="505" spans="2:4" s="19" customFormat="1" x14ac:dyDescent="0.2">
      <c r="B505" s="20"/>
      <c r="C505" s="20"/>
      <c r="D505" s="20"/>
    </row>
    <row r="506" spans="2:4" s="19" customFormat="1" x14ac:dyDescent="0.2">
      <c r="B506" s="20"/>
      <c r="C506" s="20"/>
      <c r="D506" s="20"/>
    </row>
    <row r="507" spans="2:4" s="19" customFormat="1" x14ac:dyDescent="0.2">
      <c r="B507" s="20"/>
      <c r="C507" s="20"/>
      <c r="D507" s="20"/>
    </row>
    <row r="508" spans="2:4" s="19" customFormat="1" x14ac:dyDescent="0.2">
      <c r="B508" s="20"/>
      <c r="C508" s="20"/>
      <c r="D508" s="20"/>
    </row>
    <row r="509" spans="2:4" s="19" customFormat="1" x14ac:dyDescent="0.2">
      <c r="B509" s="20"/>
      <c r="C509" s="20"/>
      <c r="D509" s="20"/>
    </row>
    <row r="510" spans="2:4" s="19" customFormat="1" x14ac:dyDescent="0.2">
      <c r="B510" s="20"/>
      <c r="C510" s="20"/>
      <c r="D510" s="20"/>
    </row>
    <row r="511" spans="2:4" s="19" customFormat="1" x14ac:dyDescent="0.2">
      <c r="B511" s="20"/>
      <c r="C511" s="20"/>
      <c r="D511" s="20"/>
    </row>
    <row r="512" spans="2:4" s="19" customFormat="1" x14ac:dyDescent="0.2">
      <c r="B512" s="20"/>
      <c r="C512" s="20"/>
      <c r="D512" s="20"/>
    </row>
    <row r="513" spans="2:4" s="19" customFormat="1" x14ac:dyDescent="0.2">
      <c r="B513" s="20"/>
      <c r="C513" s="20"/>
      <c r="D513" s="20"/>
    </row>
    <row r="514" spans="2:4" s="19" customFormat="1" x14ac:dyDescent="0.2">
      <c r="B514" s="20"/>
      <c r="C514" s="20"/>
      <c r="D514" s="20"/>
    </row>
    <row r="515" spans="2:4" s="19" customFormat="1" x14ac:dyDescent="0.2">
      <c r="B515" s="20"/>
      <c r="C515" s="20"/>
      <c r="D515" s="20"/>
    </row>
    <row r="516" spans="2:4" s="19" customFormat="1" x14ac:dyDescent="0.2">
      <c r="B516" s="20"/>
      <c r="C516" s="20"/>
      <c r="D516" s="20"/>
    </row>
    <row r="517" spans="2:4" s="19" customFormat="1" x14ac:dyDescent="0.2">
      <c r="B517" s="20"/>
      <c r="C517" s="20"/>
      <c r="D517" s="20"/>
    </row>
    <row r="518" spans="2:4" s="19" customFormat="1" x14ac:dyDescent="0.2">
      <c r="B518" s="20"/>
      <c r="C518" s="20"/>
      <c r="D518" s="20"/>
    </row>
    <row r="519" spans="2:4" s="19" customFormat="1" x14ac:dyDescent="0.2">
      <c r="B519" s="20"/>
      <c r="C519" s="20"/>
      <c r="D519" s="20"/>
    </row>
    <row r="520" spans="2:4" s="19" customFormat="1" x14ac:dyDescent="0.2">
      <c r="B520" s="20"/>
      <c r="C520" s="20"/>
      <c r="D520" s="20"/>
    </row>
    <row r="521" spans="2:4" s="19" customFormat="1" x14ac:dyDescent="0.2">
      <c r="B521" s="20"/>
      <c r="C521" s="20"/>
      <c r="D521" s="20"/>
    </row>
    <row r="522" spans="2:4" s="19" customFormat="1" x14ac:dyDescent="0.2">
      <c r="B522" s="20"/>
      <c r="C522" s="20"/>
      <c r="D522" s="20"/>
    </row>
    <row r="523" spans="2:4" s="19" customFormat="1" x14ac:dyDescent="0.2">
      <c r="B523" s="20"/>
      <c r="C523" s="20"/>
      <c r="D523" s="20"/>
    </row>
    <row r="524" spans="2:4" s="19" customFormat="1" x14ac:dyDescent="0.2">
      <c r="B524" s="20"/>
      <c r="C524" s="20"/>
      <c r="D524" s="20"/>
    </row>
    <row r="525" spans="2:4" s="19" customFormat="1" x14ac:dyDescent="0.2">
      <c r="B525" s="20"/>
      <c r="C525" s="20"/>
      <c r="D525" s="20"/>
    </row>
    <row r="526" spans="2:4" s="19" customFormat="1" x14ac:dyDescent="0.2">
      <c r="B526" s="20"/>
      <c r="C526" s="20"/>
      <c r="D526" s="20"/>
    </row>
    <row r="527" spans="2:4" s="19" customFormat="1" x14ac:dyDescent="0.2">
      <c r="B527" s="20"/>
      <c r="C527" s="20"/>
      <c r="D527" s="20"/>
    </row>
    <row r="528" spans="2:4" s="19" customFormat="1" x14ac:dyDescent="0.2">
      <c r="B528" s="20"/>
      <c r="C528" s="20"/>
      <c r="D528" s="20"/>
    </row>
    <row r="529" spans="2:4" s="19" customFormat="1" x14ac:dyDescent="0.2">
      <c r="B529" s="20"/>
      <c r="C529" s="20"/>
      <c r="D529" s="20"/>
    </row>
    <row r="530" spans="2:4" s="19" customFormat="1" x14ac:dyDescent="0.2">
      <c r="B530" s="20"/>
      <c r="C530" s="20"/>
      <c r="D530" s="20"/>
    </row>
    <row r="531" spans="2:4" s="19" customFormat="1" x14ac:dyDescent="0.2">
      <c r="B531" s="20"/>
      <c r="C531" s="20"/>
      <c r="D531" s="20"/>
    </row>
    <row r="532" spans="2:4" s="19" customFormat="1" x14ac:dyDescent="0.2">
      <c r="B532" s="20"/>
      <c r="C532" s="20"/>
      <c r="D532" s="20"/>
    </row>
    <row r="533" spans="2:4" s="19" customFormat="1" x14ac:dyDescent="0.2">
      <c r="B533" s="20"/>
      <c r="C533" s="20"/>
      <c r="D533" s="20"/>
    </row>
    <row r="534" spans="2:4" s="19" customFormat="1" x14ac:dyDescent="0.2">
      <c r="B534" s="20"/>
      <c r="C534" s="20"/>
      <c r="D534" s="20"/>
    </row>
    <row r="535" spans="2:4" s="19" customFormat="1" x14ac:dyDescent="0.2">
      <c r="B535" s="20"/>
      <c r="C535" s="20"/>
      <c r="D535" s="20"/>
    </row>
    <row r="536" spans="2:4" s="19" customFormat="1" x14ac:dyDescent="0.2">
      <c r="B536" s="20"/>
      <c r="C536" s="20"/>
      <c r="D536" s="20"/>
    </row>
    <row r="537" spans="2:4" s="19" customFormat="1" x14ac:dyDescent="0.2">
      <c r="B537" s="20"/>
      <c r="C537" s="20"/>
      <c r="D537" s="20"/>
    </row>
    <row r="538" spans="2:4" s="19" customFormat="1" x14ac:dyDescent="0.2">
      <c r="B538" s="20"/>
      <c r="C538" s="20"/>
      <c r="D538" s="20"/>
    </row>
    <row r="539" spans="2:4" s="19" customFormat="1" x14ac:dyDescent="0.2">
      <c r="B539" s="20"/>
      <c r="C539" s="20"/>
      <c r="D539" s="20"/>
    </row>
    <row r="540" spans="2:4" s="19" customFormat="1" x14ac:dyDescent="0.2">
      <c r="B540" s="20"/>
      <c r="C540" s="20"/>
      <c r="D540" s="20"/>
    </row>
    <row r="541" spans="2:4" s="19" customFormat="1" x14ac:dyDescent="0.2">
      <c r="B541" s="20"/>
      <c r="C541" s="20"/>
      <c r="D541" s="20"/>
    </row>
    <row r="542" spans="2:4" s="19" customFormat="1" x14ac:dyDescent="0.2">
      <c r="B542" s="20"/>
      <c r="C542" s="20"/>
      <c r="D542" s="20"/>
    </row>
    <row r="543" spans="2:4" s="19" customFormat="1" x14ac:dyDescent="0.2">
      <c r="B543" s="20"/>
      <c r="C543" s="20"/>
      <c r="D543" s="20"/>
    </row>
    <row r="544" spans="2:4" s="19" customFormat="1" x14ac:dyDescent="0.2">
      <c r="B544" s="20"/>
      <c r="C544" s="20"/>
      <c r="D544" s="20"/>
    </row>
    <row r="545" spans="2:4" s="19" customFormat="1" x14ac:dyDescent="0.2">
      <c r="B545" s="20"/>
      <c r="C545" s="20"/>
      <c r="D545" s="20"/>
    </row>
    <row r="546" spans="2:4" s="19" customFormat="1" x14ac:dyDescent="0.2">
      <c r="B546" s="20"/>
      <c r="C546" s="20"/>
      <c r="D546" s="20"/>
    </row>
    <row r="547" spans="2:4" s="19" customFormat="1" x14ac:dyDescent="0.2">
      <c r="B547" s="20"/>
      <c r="C547" s="20"/>
      <c r="D547" s="20"/>
    </row>
    <row r="548" spans="2:4" s="19" customFormat="1" x14ac:dyDescent="0.2">
      <c r="B548" s="20"/>
      <c r="C548" s="20"/>
      <c r="D548" s="20"/>
    </row>
    <row r="549" spans="2:4" s="19" customFormat="1" x14ac:dyDescent="0.2">
      <c r="B549" s="20"/>
      <c r="C549" s="20"/>
      <c r="D549" s="20"/>
    </row>
    <row r="550" spans="2:4" s="19" customFormat="1" x14ac:dyDescent="0.2">
      <c r="B550" s="20"/>
      <c r="C550" s="20"/>
      <c r="D550" s="20"/>
    </row>
    <row r="551" spans="2:4" s="19" customFormat="1" x14ac:dyDescent="0.2">
      <c r="B551" s="20"/>
      <c r="C551" s="20"/>
      <c r="D551" s="20"/>
    </row>
    <row r="552" spans="2:4" s="19" customFormat="1" x14ac:dyDescent="0.2">
      <c r="B552" s="20"/>
      <c r="C552" s="20"/>
      <c r="D552" s="20"/>
    </row>
    <row r="553" spans="2:4" s="19" customFormat="1" x14ac:dyDescent="0.2">
      <c r="B553" s="20"/>
      <c r="C553" s="20"/>
      <c r="D553" s="20"/>
    </row>
    <row r="554" spans="2:4" s="19" customFormat="1" x14ac:dyDescent="0.2">
      <c r="B554" s="20"/>
      <c r="C554" s="20"/>
      <c r="D554" s="20"/>
    </row>
    <row r="555" spans="2:4" s="19" customFormat="1" x14ac:dyDescent="0.2">
      <c r="B555" s="20"/>
      <c r="C555" s="20"/>
      <c r="D555" s="20"/>
    </row>
    <row r="556" spans="2:4" s="19" customFormat="1" x14ac:dyDescent="0.2">
      <c r="B556" s="20"/>
      <c r="C556" s="20"/>
      <c r="D556" s="20"/>
    </row>
    <row r="557" spans="2:4" s="19" customFormat="1" x14ac:dyDescent="0.2">
      <c r="B557" s="20"/>
      <c r="C557" s="20"/>
      <c r="D557" s="20"/>
    </row>
    <row r="558" spans="2:4" s="19" customFormat="1" x14ac:dyDescent="0.2">
      <c r="B558" s="20"/>
      <c r="C558" s="20"/>
      <c r="D558" s="20"/>
    </row>
    <row r="559" spans="2:4" s="19" customFormat="1" x14ac:dyDescent="0.2">
      <c r="B559" s="20"/>
      <c r="C559" s="20"/>
      <c r="D559" s="20"/>
    </row>
    <row r="560" spans="2:4" s="19" customFormat="1" x14ac:dyDescent="0.2">
      <c r="B560" s="20"/>
      <c r="C560" s="20"/>
      <c r="D560" s="20"/>
    </row>
    <row r="561" spans="2:4" s="19" customFormat="1" x14ac:dyDescent="0.2">
      <c r="B561" s="20"/>
      <c r="C561" s="20"/>
      <c r="D561" s="20"/>
    </row>
    <row r="562" spans="2:4" s="19" customFormat="1" x14ac:dyDescent="0.2">
      <c r="B562" s="20"/>
      <c r="C562" s="20"/>
      <c r="D562" s="20"/>
    </row>
    <row r="563" spans="2:4" s="19" customFormat="1" x14ac:dyDescent="0.2">
      <c r="B563" s="20"/>
      <c r="C563" s="20"/>
      <c r="D563" s="20"/>
    </row>
    <row r="564" spans="2:4" s="19" customFormat="1" x14ac:dyDescent="0.2">
      <c r="B564" s="20"/>
      <c r="C564" s="20"/>
      <c r="D564" s="20"/>
    </row>
    <row r="565" spans="2:4" s="19" customFormat="1" x14ac:dyDescent="0.2">
      <c r="B565" s="20"/>
      <c r="C565" s="20"/>
      <c r="D565" s="20"/>
    </row>
    <row r="566" spans="2:4" s="19" customFormat="1" x14ac:dyDescent="0.2">
      <c r="B566" s="20"/>
      <c r="C566" s="20"/>
      <c r="D566" s="20"/>
    </row>
    <row r="567" spans="2:4" s="19" customFormat="1" x14ac:dyDescent="0.2">
      <c r="B567" s="20"/>
      <c r="C567" s="20"/>
      <c r="D567" s="20"/>
    </row>
    <row r="568" spans="2:4" s="19" customFormat="1" x14ac:dyDescent="0.2">
      <c r="B568" s="20"/>
      <c r="C568" s="20"/>
      <c r="D568" s="20"/>
    </row>
    <row r="569" spans="2:4" s="19" customFormat="1" x14ac:dyDescent="0.2">
      <c r="B569" s="20"/>
      <c r="C569" s="20"/>
      <c r="D569" s="20"/>
    </row>
    <row r="570" spans="2:4" s="19" customFormat="1" x14ac:dyDescent="0.2">
      <c r="B570" s="20"/>
      <c r="C570" s="20"/>
      <c r="D570" s="20"/>
    </row>
    <row r="571" spans="2:4" s="19" customFormat="1" x14ac:dyDescent="0.2">
      <c r="B571" s="20"/>
      <c r="C571" s="20"/>
      <c r="D571" s="20"/>
    </row>
    <row r="572" spans="2:4" s="19" customFormat="1" x14ac:dyDescent="0.2">
      <c r="B572" s="20"/>
      <c r="C572" s="20"/>
      <c r="D572" s="20"/>
    </row>
    <row r="573" spans="2:4" s="19" customFormat="1" x14ac:dyDescent="0.2">
      <c r="B573" s="20"/>
      <c r="C573" s="20"/>
      <c r="D573" s="20"/>
    </row>
    <row r="574" spans="2:4" s="19" customFormat="1" x14ac:dyDescent="0.2">
      <c r="B574" s="20"/>
      <c r="C574" s="20"/>
      <c r="D574" s="20"/>
    </row>
    <row r="575" spans="2:4" s="19" customFormat="1" x14ac:dyDescent="0.2">
      <c r="B575" s="20"/>
      <c r="C575" s="20"/>
      <c r="D575" s="20"/>
    </row>
    <row r="576" spans="2:4" s="19" customFormat="1" x14ac:dyDescent="0.2">
      <c r="B576" s="20"/>
      <c r="C576" s="20"/>
      <c r="D576" s="20"/>
    </row>
    <row r="577" spans="2:4" s="19" customFormat="1" x14ac:dyDescent="0.2">
      <c r="B577" s="20"/>
      <c r="C577" s="20"/>
      <c r="D577" s="20"/>
    </row>
    <row r="578" spans="2:4" s="19" customFormat="1" x14ac:dyDescent="0.2">
      <c r="B578" s="20"/>
      <c r="C578" s="20"/>
      <c r="D578" s="20"/>
    </row>
    <row r="579" spans="2:4" s="19" customFormat="1" x14ac:dyDescent="0.2">
      <c r="B579" s="20"/>
      <c r="C579" s="20"/>
      <c r="D579" s="20"/>
    </row>
    <row r="580" spans="2:4" s="19" customFormat="1" x14ac:dyDescent="0.2">
      <c r="B580" s="20"/>
      <c r="C580" s="20"/>
      <c r="D580" s="20"/>
    </row>
    <row r="581" spans="2:4" s="19" customFormat="1" x14ac:dyDescent="0.2">
      <c r="B581" s="20"/>
      <c r="C581" s="20"/>
      <c r="D581" s="20"/>
    </row>
    <row r="582" spans="2:4" s="19" customFormat="1" x14ac:dyDescent="0.2">
      <c r="B582" s="20"/>
      <c r="C582" s="20"/>
      <c r="D582" s="20"/>
    </row>
    <row r="583" spans="2:4" s="19" customFormat="1" x14ac:dyDescent="0.2">
      <c r="B583" s="20"/>
      <c r="C583" s="20"/>
      <c r="D583" s="20"/>
    </row>
    <row r="584" spans="2:4" s="19" customFormat="1" x14ac:dyDescent="0.2">
      <c r="B584" s="20"/>
      <c r="C584" s="20"/>
      <c r="D584" s="20"/>
    </row>
    <row r="585" spans="2:4" s="19" customFormat="1" x14ac:dyDescent="0.2">
      <c r="B585" s="20"/>
      <c r="C585" s="20"/>
      <c r="D585" s="20"/>
    </row>
    <row r="586" spans="2:4" s="19" customFormat="1" x14ac:dyDescent="0.2">
      <c r="B586" s="20"/>
      <c r="C586" s="20"/>
      <c r="D586" s="20"/>
    </row>
    <row r="587" spans="2:4" s="19" customFormat="1" x14ac:dyDescent="0.2">
      <c r="B587" s="20"/>
      <c r="C587" s="20"/>
      <c r="D587" s="20"/>
    </row>
    <row r="588" spans="2:4" s="19" customFormat="1" x14ac:dyDescent="0.2">
      <c r="B588" s="20"/>
      <c r="C588" s="20"/>
      <c r="D588" s="20"/>
    </row>
    <row r="589" spans="2:4" s="19" customFormat="1" x14ac:dyDescent="0.2">
      <c r="B589" s="20"/>
      <c r="C589" s="20"/>
      <c r="D589" s="20"/>
    </row>
    <row r="590" spans="2:4" s="19" customFormat="1" x14ac:dyDescent="0.2">
      <c r="B590" s="20"/>
      <c r="C590" s="20"/>
      <c r="D590" s="20"/>
    </row>
    <row r="591" spans="2:4" s="19" customFormat="1" x14ac:dyDescent="0.2">
      <c r="B591" s="20"/>
      <c r="C591" s="20"/>
      <c r="D591" s="20"/>
    </row>
    <row r="592" spans="2:4" s="19" customFormat="1" x14ac:dyDescent="0.2">
      <c r="B592" s="20"/>
      <c r="C592" s="20"/>
      <c r="D592" s="20"/>
    </row>
    <row r="593" spans="2:4" s="19" customFormat="1" x14ac:dyDescent="0.2">
      <c r="B593" s="20"/>
      <c r="C593" s="20"/>
      <c r="D593" s="20"/>
    </row>
    <row r="594" spans="2:4" s="19" customFormat="1" x14ac:dyDescent="0.2">
      <c r="B594" s="20"/>
      <c r="C594" s="20"/>
      <c r="D594" s="20"/>
    </row>
    <row r="595" spans="2:4" s="19" customFormat="1" x14ac:dyDescent="0.2">
      <c r="B595" s="20"/>
      <c r="C595" s="20"/>
      <c r="D595" s="20"/>
    </row>
    <row r="596" spans="2:4" s="19" customFormat="1" x14ac:dyDescent="0.2">
      <c r="B596" s="20"/>
      <c r="C596" s="20"/>
      <c r="D596" s="20"/>
    </row>
    <row r="597" spans="2:4" s="19" customFormat="1" x14ac:dyDescent="0.2">
      <c r="B597" s="20"/>
      <c r="C597" s="20"/>
      <c r="D597" s="20"/>
    </row>
    <row r="598" spans="2:4" s="19" customFormat="1" x14ac:dyDescent="0.2">
      <c r="B598" s="20"/>
      <c r="C598" s="20"/>
      <c r="D598" s="20"/>
    </row>
    <row r="599" spans="2:4" s="19" customFormat="1" x14ac:dyDescent="0.2">
      <c r="B599" s="20"/>
      <c r="C599" s="20"/>
      <c r="D599" s="20"/>
    </row>
    <row r="600" spans="2:4" s="19" customFormat="1" x14ac:dyDescent="0.2">
      <c r="B600" s="20"/>
      <c r="C600" s="20"/>
      <c r="D600" s="20"/>
    </row>
    <row r="601" spans="2:4" s="19" customFormat="1" x14ac:dyDescent="0.2">
      <c r="B601" s="20"/>
      <c r="C601" s="20"/>
      <c r="D601" s="20"/>
    </row>
    <row r="602" spans="2:4" s="19" customFormat="1" x14ac:dyDescent="0.2">
      <c r="B602" s="20"/>
      <c r="C602" s="20"/>
      <c r="D602" s="20"/>
    </row>
    <row r="603" spans="2:4" s="19" customFormat="1" x14ac:dyDescent="0.2">
      <c r="B603" s="20"/>
      <c r="C603" s="20"/>
      <c r="D603" s="20"/>
    </row>
    <row r="604" spans="2:4" s="19" customFormat="1" x14ac:dyDescent="0.2">
      <c r="B604" s="20"/>
      <c r="C604" s="20"/>
      <c r="D604" s="20"/>
    </row>
    <row r="605" spans="2:4" s="19" customFormat="1" x14ac:dyDescent="0.2">
      <c r="B605" s="20"/>
      <c r="C605" s="20"/>
      <c r="D605" s="20"/>
    </row>
    <row r="606" spans="2:4" s="19" customFormat="1" x14ac:dyDescent="0.2">
      <c r="B606" s="20"/>
      <c r="C606" s="20"/>
      <c r="D606" s="20"/>
    </row>
    <row r="607" spans="2:4" s="19" customFormat="1" x14ac:dyDescent="0.2">
      <c r="B607" s="20"/>
      <c r="C607" s="20"/>
      <c r="D607" s="20"/>
    </row>
    <row r="608" spans="2:4" s="19" customFormat="1" x14ac:dyDescent="0.2">
      <c r="B608" s="20"/>
      <c r="C608" s="20"/>
      <c r="D608" s="20"/>
    </row>
    <row r="609" spans="2:4" s="19" customFormat="1" x14ac:dyDescent="0.2">
      <c r="B609" s="20"/>
      <c r="C609" s="20"/>
      <c r="D609" s="20"/>
    </row>
    <row r="610" spans="2:4" s="19" customFormat="1" x14ac:dyDescent="0.2">
      <c r="B610" s="20"/>
      <c r="C610" s="20"/>
      <c r="D610" s="20"/>
    </row>
    <row r="611" spans="2:4" s="19" customFormat="1" x14ac:dyDescent="0.2">
      <c r="B611" s="20"/>
      <c r="C611" s="20"/>
      <c r="D611" s="20"/>
    </row>
    <row r="612" spans="2:4" s="19" customFormat="1" x14ac:dyDescent="0.2">
      <c r="B612" s="20"/>
      <c r="C612" s="20"/>
      <c r="D612" s="20"/>
    </row>
    <row r="613" spans="2:4" s="19" customFormat="1" x14ac:dyDescent="0.2">
      <c r="B613" s="20"/>
      <c r="C613" s="20"/>
      <c r="D613" s="20"/>
    </row>
    <row r="614" spans="2:4" s="19" customFormat="1" x14ac:dyDescent="0.2">
      <c r="B614" s="20"/>
      <c r="C614" s="20"/>
      <c r="D614" s="20"/>
    </row>
    <row r="615" spans="2:4" s="19" customFormat="1" x14ac:dyDescent="0.2">
      <c r="B615" s="20"/>
      <c r="C615" s="20"/>
      <c r="D615" s="20"/>
    </row>
    <row r="616" spans="2:4" s="19" customFormat="1" x14ac:dyDescent="0.2">
      <c r="B616" s="20"/>
      <c r="C616" s="20"/>
      <c r="D616" s="20"/>
    </row>
    <row r="617" spans="2:4" s="19" customFormat="1" x14ac:dyDescent="0.2">
      <c r="B617" s="20"/>
      <c r="C617" s="20"/>
      <c r="D617" s="20"/>
    </row>
    <row r="618" spans="2:4" s="19" customFormat="1" x14ac:dyDescent="0.2">
      <c r="B618" s="20"/>
      <c r="C618" s="20"/>
      <c r="D618" s="20"/>
    </row>
    <row r="619" spans="2:4" s="19" customFormat="1" x14ac:dyDescent="0.2">
      <c r="B619" s="20"/>
      <c r="C619" s="20"/>
      <c r="D619" s="20"/>
    </row>
    <row r="620" spans="2:4" s="19" customFormat="1" x14ac:dyDescent="0.2">
      <c r="B620" s="20"/>
      <c r="C620" s="20"/>
      <c r="D620" s="20"/>
    </row>
    <row r="621" spans="2:4" s="19" customFormat="1" x14ac:dyDescent="0.2">
      <c r="B621" s="20"/>
      <c r="C621" s="20"/>
      <c r="D621" s="20"/>
    </row>
    <row r="622" spans="2:4" s="19" customFormat="1" x14ac:dyDescent="0.2">
      <c r="B622" s="20"/>
      <c r="C622" s="20"/>
      <c r="D622" s="20"/>
    </row>
    <row r="623" spans="2:4" s="19" customFormat="1" x14ac:dyDescent="0.2">
      <c r="B623" s="20"/>
      <c r="C623" s="20"/>
      <c r="D623" s="20"/>
    </row>
    <row r="624" spans="2:4" s="19" customFormat="1" x14ac:dyDescent="0.2">
      <c r="B624" s="20"/>
      <c r="C624" s="20"/>
      <c r="D624" s="20"/>
    </row>
    <row r="625" spans="2:4" s="19" customFormat="1" x14ac:dyDescent="0.2">
      <c r="B625" s="20"/>
      <c r="C625" s="20"/>
      <c r="D625" s="20"/>
    </row>
    <row r="626" spans="2:4" s="19" customFormat="1" x14ac:dyDescent="0.2">
      <c r="B626" s="20"/>
      <c r="C626" s="20"/>
      <c r="D626" s="20"/>
    </row>
    <row r="627" spans="2:4" s="19" customFormat="1" x14ac:dyDescent="0.2">
      <c r="B627" s="20"/>
      <c r="C627" s="20"/>
      <c r="D627" s="20"/>
    </row>
  </sheetData>
  <autoFilter ref="A8:V27"/>
  <mergeCells count="16">
    <mergeCell ref="A2:V2"/>
    <mergeCell ref="M5:M6"/>
    <mergeCell ref="C5:C6"/>
    <mergeCell ref="D5:D6"/>
    <mergeCell ref="L5:L6"/>
    <mergeCell ref="I5:I6"/>
    <mergeCell ref="J5:J6"/>
    <mergeCell ref="H5:H6"/>
    <mergeCell ref="E5:E6"/>
    <mergeCell ref="F5:F6"/>
    <mergeCell ref="K5:K6"/>
    <mergeCell ref="N5:V5"/>
    <mergeCell ref="A3:U3"/>
    <mergeCell ref="A5:A7"/>
    <mergeCell ref="B5:B6"/>
    <mergeCell ref="G5:G6"/>
  </mergeCells>
  <phoneticPr fontId="0" type="noConversion"/>
  <pageMargins left="0.23622047244094491" right="0.15748031496062992" top="1.1023622047244095" bottom="0.35433070866141736" header="1.023622047244094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Company>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KozlovskayaG</dc:creator>
  <cp:lastModifiedBy>Васютина Ольга Валерьевна</cp:lastModifiedBy>
  <cp:lastPrinted>2020-03-11T14:18:00Z</cp:lastPrinted>
  <dcterms:created xsi:type="dcterms:W3CDTF">2010-05-17T09:50:07Z</dcterms:created>
  <dcterms:modified xsi:type="dcterms:W3CDTF">2020-03-17T13:47:20Z</dcterms:modified>
</cp:coreProperties>
</file>