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5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Расходы!$A$6:$I$163</definedName>
    <definedName name="LAST_CELL" localSheetId="2">Источники!$L$17</definedName>
    <definedName name="LAST_CELL" localSheetId="1">Расходы!#REF!</definedName>
    <definedName name="R_520" localSheetId="2">Источники!$A$7</definedName>
    <definedName name="R_620" localSheetId="2">Источники!$A$16</definedName>
    <definedName name="RBEGIN_1" localSheetId="2">Источники!$A$5</definedName>
    <definedName name="RBEGIN_1" localSheetId="1">Расходы!$A$5</definedName>
    <definedName name="REND_1" localSheetId="2">Источники!$A$17</definedName>
    <definedName name="REND_1" localSheetId="1">Расходы!$A$163</definedName>
    <definedName name="_xlnm.Print_Titles" localSheetId="0">Доходы!$10:$13</definedName>
    <definedName name="_xlnm.Print_Titles" localSheetId="1">Расходы!$2:$4</definedName>
  </definedNames>
  <calcPr calcId="145621"/>
</workbook>
</file>

<file path=xl/calcChain.xml><?xml version="1.0" encoding="utf-8"?>
<calcChain xmlns="http://schemas.openxmlformats.org/spreadsheetml/2006/main">
  <c r="G72" i="5" l="1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3" i="5"/>
  <c r="F13" i="5"/>
  <c r="A9" i="5"/>
  <c r="E2" i="3" l="1"/>
  <c r="F5" i="3"/>
  <c r="G5" i="3"/>
  <c r="F7" i="3"/>
  <c r="G7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5" i="2"/>
  <c r="G5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</calcChain>
</file>

<file path=xl/sharedStrings.xml><?xml version="1.0" encoding="utf-8"?>
<sst xmlns="http://schemas.openxmlformats.org/spreadsheetml/2006/main" count="997" uniqueCount="399">
  <si>
    <t>Код формы по ОКУД</t>
  </si>
  <si>
    <t>0503164</t>
  </si>
  <si>
    <t xml:space="preserve">        Сведения об исполнении  бюджета</t>
  </si>
  <si>
    <t>на 01.01.2020 г.</t>
  </si>
  <si>
    <t>Наименование бюджета:</t>
  </si>
  <si>
    <t>Областной бюджет Ленинградской области</t>
  </si>
  <si>
    <t>руб.</t>
  </si>
  <si>
    <t>Код по бюджетной классификации</t>
  </si>
  <si>
    <t>Код строки</t>
  </si>
  <si>
    <t>Утвержденные бюджетные назначения (прогнозные показатели)</t>
  </si>
  <si>
    <t>Доведенные бюджетные данные</t>
  </si>
  <si>
    <t>Показатели исполнения</t>
  </si>
  <si>
    <t>Причины отклонений от планового процента</t>
  </si>
  <si>
    <t>процент исполнения, %</t>
  </si>
  <si>
    <t>код</t>
  </si>
  <si>
    <t>пояснения</t>
  </si>
  <si>
    <t>Исполнено, руб.</t>
  </si>
  <si>
    <t>сумма отклонения, руб. (гр.5-гр.3)</t>
  </si>
  <si>
    <t>Доходы бюджета, всего</t>
  </si>
  <si>
    <t>010</t>
  </si>
  <si>
    <t>из них не исполнено:</t>
  </si>
  <si>
    <t>-</t>
  </si>
  <si>
    <t>068.10807082011000110</t>
  </si>
  <si>
    <t>068.10807380011000110</t>
  </si>
  <si>
    <t>068.10807390011000110</t>
  </si>
  <si>
    <t>068.20235260020000150</t>
  </si>
  <si>
    <t>075.20227567020000150</t>
  </si>
  <si>
    <t>133.11633020020000140</t>
  </si>
  <si>
    <t>182.10101012020000110</t>
  </si>
  <si>
    <t>182.10102030010000110</t>
  </si>
  <si>
    <t>182.10102040010000110</t>
  </si>
  <si>
    <t>182.10302090010000110</t>
  </si>
  <si>
    <t>182.10602020020000110</t>
  </si>
  <si>
    <t>182.10704020010000110</t>
  </si>
  <si>
    <t>182.10704030010000110</t>
  </si>
  <si>
    <t>188.10806000018005110</t>
  </si>
  <si>
    <t>188.11626000016000140</t>
  </si>
  <si>
    <t>188.11630012016000140</t>
  </si>
  <si>
    <t>254.20249001020000150</t>
  </si>
  <si>
    <t>254.20249900020000150</t>
  </si>
  <si>
    <t>321.10807020018000110</t>
  </si>
  <si>
    <t>801.11402023020000410</t>
  </si>
  <si>
    <t>961.20225495020000150</t>
  </si>
  <si>
    <t>962.11302992020000130</t>
  </si>
  <si>
    <t>970.11302992020701130</t>
  </si>
  <si>
    <t>972.11302992020390130</t>
  </si>
  <si>
    <t>972.20235118020000150</t>
  </si>
  <si>
    <t>974.11202052010000120</t>
  </si>
  <si>
    <t>974.11507020010000140</t>
  </si>
  <si>
    <t>974.11633020020000140</t>
  </si>
  <si>
    <t>974.20235090020000150</t>
  </si>
  <si>
    <t>974.20235128020000150</t>
  </si>
  <si>
    <t>974.20235429020000150</t>
  </si>
  <si>
    <t>977.10807082011000110</t>
  </si>
  <si>
    <t>977.20225066020000150</t>
  </si>
  <si>
    <t>981.20302040020000150</t>
  </si>
  <si>
    <t>984.20225555020000150</t>
  </si>
  <si>
    <t>984.20235134020000150</t>
  </si>
  <si>
    <t>984.20245424020000150</t>
  </si>
  <si>
    <t>985.11103020020000120</t>
  </si>
  <si>
    <t>985.20235900020000150</t>
  </si>
  <si>
    <t>986.11301992020000130</t>
  </si>
  <si>
    <t>986.20225114020000150</t>
  </si>
  <si>
    <t>986.20225138020000150</t>
  </si>
  <si>
    <t>986.20225202020000150</t>
  </si>
  <si>
    <t>986.20225554020000150</t>
  </si>
  <si>
    <t>986.20245161020000150</t>
  </si>
  <si>
    <t>986.20245190020000150</t>
  </si>
  <si>
    <t>986.20245191020000150</t>
  </si>
  <si>
    <t>986.20245422020000150</t>
  </si>
  <si>
    <t>986.20245468020000150</t>
  </si>
  <si>
    <t>987.20235137020000150</t>
  </si>
  <si>
    <t>987.20235220020000150</t>
  </si>
  <si>
    <t>987.20235240020000150</t>
  </si>
  <si>
    <t>987.20235250020000150</t>
  </si>
  <si>
    <t>987.20235270020000150</t>
  </si>
  <si>
    <t>987.20235280020000150</t>
  </si>
  <si>
    <t>987.20235380020000150</t>
  </si>
  <si>
    <t>987.20235573020000150</t>
  </si>
  <si>
    <t>992.11502020020000140</t>
  </si>
  <si>
    <t>Расходы бюджета, всего</t>
  </si>
  <si>
    <t>200</t>
  </si>
  <si>
    <t>029.0113.6890110050.000</t>
  </si>
  <si>
    <t>029.0113.6890110070.000</t>
  </si>
  <si>
    <t>029.0409.6210104010.000</t>
  </si>
  <si>
    <t>029.0409.6210104260.000</t>
  </si>
  <si>
    <t>029.0409.6210314360.000</t>
  </si>
  <si>
    <t>029.0409.621R104010.000</t>
  </si>
  <si>
    <t>029.0409.6220110110.000</t>
  </si>
  <si>
    <t>029.0409.6220112750.000</t>
  </si>
  <si>
    <t>029.0409.6220310160.000</t>
  </si>
  <si>
    <t>029.0409.6230213150.000</t>
  </si>
  <si>
    <t>047.1004.6890100160.000</t>
  </si>
  <si>
    <t>068.0701.5210472080.000</t>
  </si>
  <si>
    <t>068.0702.5220213770.000</t>
  </si>
  <si>
    <t>068.0703.5230114600.000</t>
  </si>
  <si>
    <t>068.0704.5260203510.000</t>
  </si>
  <si>
    <t>068.0706.5260203320.000</t>
  </si>
  <si>
    <t>068.0707.5250112290.000</t>
  </si>
  <si>
    <t>068.0709.5260411950.000</t>
  </si>
  <si>
    <t>068.0709.5270172080.000</t>
  </si>
  <si>
    <t>068.0709.5270212000.000</t>
  </si>
  <si>
    <t>068.0709.5270513760.000</t>
  </si>
  <si>
    <t>068.1003.5240103420.000</t>
  </si>
  <si>
    <t>068.1003.5310303410.000</t>
  </si>
  <si>
    <t>068.1003.5310312250.000</t>
  </si>
  <si>
    <t>068.1003.5310371450.000</t>
  </si>
  <si>
    <t>068.1003.5310371490.000</t>
  </si>
  <si>
    <t>068.1003.5310371500.000</t>
  </si>
  <si>
    <t>075.0405.6351207030.000</t>
  </si>
  <si>
    <t>075.0405.6890110050.000</t>
  </si>
  <si>
    <t>075.0405.6890113840.000</t>
  </si>
  <si>
    <t>075.0503.6370674310.000</t>
  </si>
  <si>
    <t>133.0102.6710100150.000</t>
  </si>
  <si>
    <t>133.0104.6720100150.000</t>
  </si>
  <si>
    <t>133.0104.67Д0100150.000</t>
  </si>
  <si>
    <t>133.0113.6050112600.000</t>
  </si>
  <si>
    <t>133.0113.6050213550.000</t>
  </si>
  <si>
    <t>133.0113.66Б0111240.000</t>
  </si>
  <si>
    <t>133.0113.6890106900.000</t>
  </si>
  <si>
    <t>133.0113.6890110070.000</t>
  </si>
  <si>
    <t>133.0113.6890112580.000</t>
  </si>
  <si>
    <t>133.0113.6890112960.000</t>
  </si>
  <si>
    <t>133.0705.6050213550.000</t>
  </si>
  <si>
    <t>133.1006.6890112310.000</t>
  </si>
  <si>
    <t>133.1006.6890113860.000</t>
  </si>
  <si>
    <t>252.0314.5820400160.000</t>
  </si>
  <si>
    <t>252.0314.5820411550.000</t>
  </si>
  <si>
    <t>252.0410.6020213400.000</t>
  </si>
  <si>
    <t>252.0410.6030110970.000</t>
  </si>
  <si>
    <t>252.0410.6040213220.000</t>
  </si>
  <si>
    <t>252.0410.6050313470.000</t>
  </si>
  <si>
    <t>253.0502.5980274790.000</t>
  </si>
  <si>
    <t>254.0408.6230456820.000</t>
  </si>
  <si>
    <t>254.0408.6240113760.000</t>
  </si>
  <si>
    <t>254.0408.6240114010.000</t>
  </si>
  <si>
    <t>254.1003.5310774010.000</t>
  </si>
  <si>
    <t>801.0113.6890113790.000</t>
  </si>
  <si>
    <t>801.0412.611П714030.000</t>
  </si>
  <si>
    <t>801.0412.611П774640.000</t>
  </si>
  <si>
    <t>801.0412.6351174680.000</t>
  </si>
  <si>
    <t>801.0412.6890104300.000</t>
  </si>
  <si>
    <t>801.0412.6890110350.000</t>
  </si>
  <si>
    <t>950.0503.5630374570.000</t>
  </si>
  <si>
    <t>960.0103.6730100150.000</t>
  </si>
  <si>
    <t>960.0103.6730198750.000</t>
  </si>
  <si>
    <t>960.0103.6740100150.000</t>
  </si>
  <si>
    <t>960.1006.6890113860.000</t>
  </si>
  <si>
    <t>961.1102.5430274060.000</t>
  </si>
  <si>
    <t>961.1102.543P554950.000</t>
  </si>
  <si>
    <t>962.0412.5520100160.000</t>
  </si>
  <si>
    <t>962.0801.5510175190.000</t>
  </si>
  <si>
    <t>962.0801.5520111090.000</t>
  </si>
  <si>
    <t>962.0801.5520213760.000</t>
  </si>
  <si>
    <t>962.0801.552П413760.000</t>
  </si>
  <si>
    <t>972.0105.6790100130.000</t>
  </si>
  <si>
    <t>972.0309.5820111570.000</t>
  </si>
  <si>
    <t>972.0309.5820113770.000</t>
  </si>
  <si>
    <t>972.0309.5820211540.000</t>
  </si>
  <si>
    <t>972.0314.5810111530.000</t>
  </si>
  <si>
    <t>972.0314.5810113950.000</t>
  </si>
  <si>
    <t>972.0314.6890110050.000</t>
  </si>
  <si>
    <t>972.0705.5260113760.000</t>
  </si>
  <si>
    <t>974.0406.5920351280.000</t>
  </si>
  <si>
    <t>974.0407.5950351290.000</t>
  </si>
  <si>
    <t>974.0605.5930110430.000</t>
  </si>
  <si>
    <t>974.0605.5930214200.000</t>
  </si>
  <si>
    <t>974.0605.5930310420.000</t>
  </si>
  <si>
    <t>976.0104.6730100150.000</t>
  </si>
  <si>
    <t>976.0113.6650213760.000</t>
  </si>
  <si>
    <t>976.0113.6650513760.000</t>
  </si>
  <si>
    <t>976.0113.6690113760.000</t>
  </si>
  <si>
    <t>976.0113.6690312180.000</t>
  </si>
  <si>
    <t>976.0113.66Б0213760.000</t>
  </si>
  <si>
    <t>976.0113.6890112920.000</t>
  </si>
  <si>
    <t>976.0113.6890113690.000</t>
  </si>
  <si>
    <t>976.1202.6650398713.000</t>
  </si>
  <si>
    <t>977.0113.6010114630.000</t>
  </si>
  <si>
    <t>977.0113.6140210570.000</t>
  </si>
  <si>
    <t>977.0113.6140314060.000</t>
  </si>
  <si>
    <t>977.0412.52606R0660.000</t>
  </si>
  <si>
    <t>977.0412.6110213760.000</t>
  </si>
  <si>
    <t>978.0502.5710170160.000</t>
  </si>
  <si>
    <t>978.0502.5710174730.000</t>
  </si>
  <si>
    <t>978.0502.5730170200.000</t>
  </si>
  <si>
    <t>978.0502.63702R5670.000</t>
  </si>
  <si>
    <t>981.0113.6890100160.000</t>
  </si>
  <si>
    <t>981.0405.6390104300.000</t>
  </si>
  <si>
    <t>981.0412.5610814580.000</t>
  </si>
  <si>
    <t>981.0412.66Б0304300.000</t>
  </si>
  <si>
    <t>981.0501.5610370770.000</t>
  </si>
  <si>
    <t>981.0501.5610470800.000</t>
  </si>
  <si>
    <t>981.0501.561F367483.000</t>
  </si>
  <si>
    <t>981.0501.561F367484.000</t>
  </si>
  <si>
    <t>981.0701.562F150210.000</t>
  </si>
  <si>
    <t>981.0702.6890113840.000</t>
  </si>
  <si>
    <t>981.0801.5540574230.000</t>
  </si>
  <si>
    <t>981.0902.5140404300.000</t>
  </si>
  <si>
    <t>981.1102.5430174050.000</t>
  </si>
  <si>
    <t>983.0603.5970310470.000</t>
  </si>
  <si>
    <t>984.0502.5740270250.000</t>
  </si>
  <si>
    <t>984.0502.5740270260.000</t>
  </si>
  <si>
    <t>984.0502.574G552430.000</t>
  </si>
  <si>
    <t>984.0502.574П607570.000</t>
  </si>
  <si>
    <t>984.0503.563F254240.000</t>
  </si>
  <si>
    <t>984.1003.5610551760.000</t>
  </si>
  <si>
    <t>985.0111.6890110050.000</t>
  </si>
  <si>
    <t>985.0111.6890110060.000</t>
  </si>
  <si>
    <t>985.0112.6450113870.000</t>
  </si>
  <si>
    <t>985.0113.6420210030.000</t>
  </si>
  <si>
    <t>985.0113.6890110070.000</t>
  </si>
  <si>
    <t>985.0113.6890113790.000</t>
  </si>
  <si>
    <t>985.0412.6450113760.000</t>
  </si>
  <si>
    <t>985.0412.6450213760.000</t>
  </si>
  <si>
    <t>985.1402.6410370010.000</t>
  </si>
  <si>
    <t>985.1403.6890172500.000</t>
  </si>
  <si>
    <t>986.0501.5130204190.000</t>
  </si>
  <si>
    <t>986.0901.514П204280.000</t>
  </si>
  <si>
    <t>986.0902.51102R2023.000</t>
  </si>
  <si>
    <t>986.0905.5120610860.000</t>
  </si>
  <si>
    <t>986.0909.5140513770.000</t>
  </si>
  <si>
    <t>986.0909.6890154220.000</t>
  </si>
  <si>
    <t>986.1003.5130203830.000</t>
  </si>
  <si>
    <t>987.1003.5310203590.000</t>
  </si>
  <si>
    <t>987.1003.5310203630.000</t>
  </si>
  <si>
    <t>987.1003.5310203870.000</t>
  </si>
  <si>
    <t>987.1003.5310203890.000</t>
  </si>
  <si>
    <t>987.1003.5310213230.000</t>
  </si>
  <si>
    <t>987.1004.5310359400.000</t>
  </si>
  <si>
    <t>987.1006.5330213760.000</t>
  </si>
  <si>
    <t>987.1006.5340310730.000</t>
  </si>
  <si>
    <t>987.1006.6890113840.000</t>
  </si>
  <si>
    <t>993.0707.6660111680.000</t>
  </si>
  <si>
    <t>993.0707.6660211690.000</t>
  </si>
  <si>
    <t>993.0707.6660613760.000</t>
  </si>
  <si>
    <t>993.0707.6670113760.000</t>
  </si>
  <si>
    <t>993.0707.6670213760.000</t>
  </si>
  <si>
    <t>993.0707.6680113760.000</t>
  </si>
  <si>
    <t>Результат исполнения бюджета (дефицит/профицит)</t>
  </si>
  <si>
    <t>450</t>
  </si>
  <si>
    <t>X</t>
  </si>
  <si>
    <t xml:space="preserve">Код по бюджетной классификации </t>
  </si>
  <si>
    <t>Источники финансирования дефицита бюджета, всего</t>
  </si>
  <si>
    <t>500</t>
  </si>
  <si>
    <t>Источники внутреннего финансирования дефицита бюджета</t>
  </si>
  <si>
    <t>520</t>
  </si>
  <si>
    <t>985.01060401020000810</t>
  </si>
  <si>
    <t/>
  </si>
  <si>
    <t>985.01060501020001640</t>
  </si>
  <si>
    <t>985.01060501020002640</t>
  </si>
  <si>
    <t>985.01060501020006640</t>
  </si>
  <si>
    <t>985.01060502020012540</t>
  </si>
  <si>
    <t>985.01060502020012640</t>
  </si>
  <si>
    <t>985.01060502020014640</t>
  </si>
  <si>
    <t>Источники внешнего финансирования дефицита бюджета</t>
  </si>
  <si>
    <t>620</t>
  </si>
  <si>
    <t>Доходы/EXPORT_SRC_KIND</t>
  </si>
  <si>
    <t>СБС</t>
  </si>
  <si>
    <t>Доходы/FORM_CODE</t>
  </si>
  <si>
    <t>164</t>
  </si>
  <si>
    <t>Доходы/REG_DATE</t>
  </si>
  <si>
    <t>01.01.2020</t>
  </si>
  <si>
    <t>Доходы/RANGE_NAMES</t>
  </si>
  <si>
    <t>1</t>
  </si>
  <si>
    <t>Доходы/EXPORT_VB_CODE</t>
  </si>
  <si>
    <t>2</t>
  </si>
  <si>
    <t>Доходы/EXPORT_PARAM_SRC_KIND</t>
  </si>
  <si>
    <t>Доходы/PARAMS</t>
  </si>
  <si>
    <t>RESPPERSONS&amp;=</t>
  </si>
  <si>
    <t>Доходы/FILE_NAME</t>
  </si>
  <si>
    <t>d:\1\164Y01.txt</t>
  </si>
  <si>
    <t>Доходы/ExportView</t>
  </si>
  <si>
    <t>Доходы/EXPORT_SRC_CODE</t>
  </si>
  <si>
    <t>045900</t>
  </si>
  <si>
    <t>Доходы/PERIOD</t>
  </si>
  <si>
    <t>5</t>
  </si>
  <si>
    <t>02</t>
  </si>
  <si>
    <t>Отсутствие решений Губернатора и Правительства Ленинградской области  об использовании бюджетных ассигнований</t>
  </si>
  <si>
    <t>13</t>
  </si>
  <si>
    <t>99</t>
  </si>
  <si>
    <t>Изменение порядка перечисления средств за невыполнение показателей результативности в соответствии с Постановлением Правительства РФ от от 30.09.14 №999.</t>
  </si>
  <si>
    <t>10</t>
  </si>
  <si>
    <t>перечисление межбюджетных трансфертов в пределах сумм, необходимых для оплаты денежных обязательств по расходам муниципальных образований;</t>
  </si>
  <si>
    <t>22</t>
  </si>
  <si>
    <t>05 - нарушение подрядными организациями сроков исполнения и иных условий контрактов, не повлекшее судебные процедуры; 
03 - экономия, сложившаяся по результатам проведения конкурсных процедур</t>
  </si>
  <si>
    <t>экономия, сложившаяся по результатам проведения конкурсных процедур</t>
  </si>
  <si>
    <t>03</t>
  </si>
  <si>
    <t>05</t>
  </si>
  <si>
    <t>нарушение подрядными организациями сроков исполнения и иных условий контрактов, не повлекшее судебные процедуры</t>
  </si>
  <si>
    <t xml:space="preserve">В связи с поздним заключением контракта на оказание услуг по поставке и наполнению информацией модуля региональной государственной информационной системы жилищно-коммунального хозяйства Ленинградской области «Поквартирная карта Ленинградской области» (декабрь 2019 года) срок оказания услуг по 1 этапу перенесен с 2019 на 2020 год  (29,8 млн. рублей); экономия, сложившаяся по результатам проведения конкурсных процедур </t>
  </si>
  <si>
    <t>необходимость доработки представленных исполнителем результатов по предоставлению доступа к геоаналитическим данным по численности и динамике перемещения населения Ленинградской области по одному из заключенных контрактов; экономия, сложившаяся по результатам проведения конкурсных процедур; сокращение объемов оказанных услуг по подготовке и предоставлению органам государственной власти Ленинградской области статистической информации о социально-экономическом развитии</t>
  </si>
  <si>
    <t>07</t>
  </si>
  <si>
    <t>Иные причины: Соглашение с Министерством энергетики РФ  о предоставлении  иного межбюджетного трансферта подписано на 40,0 млн. руб.</t>
  </si>
  <si>
    <t>17</t>
  </si>
  <si>
    <t>Иные причины: перечисление средств в бюджет Санкт-Петербурга осуществляется на основании фактических данных системы персонифицированного учета поездок отдельных категорий граждан-жителей  ЛО</t>
  </si>
  <si>
    <t>Иные причины: перечисление межбюджетных трансфертов в пределах сумм, необходимых для оплаты денежных обязательств по расходам муниципальных образований; экономия, сложившаяся по результатам проведения конкурсных процедур</t>
  </si>
  <si>
    <t>Отсутствие потребности</t>
  </si>
  <si>
    <t>Отсутствие заявок частных образовательных организаций</t>
  </si>
  <si>
    <t>Фактическое количество получателей стипендии меньше прогнозируемой численности</t>
  </si>
  <si>
    <t>Финансирование осуществлялось на основании фактически организованных мест отдыха</t>
  </si>
  <si>
    <t>Международные мероприятия не проводились</t>
  </si>
  <si>
    <t>В результате проведения конкурса выявлены два победителя (вместо 3--х)</t>
  </si>
  <si>
    <t>Компенсационные выплаты производились в соответсвии с фактической потребностью</t>
  </si>
  <si>
    <t>Отсутствие потребности в оплате проезда к месту лечения в санаторно-курортных учреждениях и обратно детей-сирот</t>
  </si>
  <si>
    <t xml:space="preserve">Финансирование осуществлялось по фактической численности </t>
  </si>
  <si>
    <t xml:space="preserve">Отсутствие потребности в оплате  расходов за обучение на курсах по подготовке к поступлению в учреждения среднего и высшего профессионального образования детей-сирот </t>
  </si>
  <si>
    <t>Расходы произведены в полном объеме исходя из фактически отработанного времени Губернатором Ленинградской области</t>
  </si>
  <si>
    <t>Расходы произведены в полном объеме исходя из фактически отработанного времени вице-губернаторами Ленинградской области</t>
  </si>
  <si>
    <t>Расходы произведены в полном объеме исходя из фактически отработанного времени Заместителями Председателя Правительс тва Ленинградской области</t>
  </si>
  <si>
    <t>Расходы на мероприятия, направленные на предоставление государственных гарантий и поддержание корпоративной культуры осуществлялись по фактической потребности</t>
  </si>
  <si>
    <t>Расходы на прием и направление делегаций производятся в соответствии с планом мероприятий утвержденным  Губернатором Ленинградской области.</t>
  </si>
  <si>
    <t>Возмещение затрат , связанных с предоставлением  с выполнением ремонтных работ для государственных нужд Ленинградской области имеют заявительный характер</t>
  </si>
  <si>
    <t>Отсутвуют  судебные акты Российской Федерации и мировых соглашений по возмещению вреда</t>
  </si>
  <si>
    <t>Расходы на обязательное государственное страхование лиц, замещающих государственные должности и должности государственных гражданских служащих Ленинградской области осуществлялись исходя из фактической потребности</t>
  </si>
  <si>
    <t>Поощрение в форме ценного подарка организаций и граждан, не являющихся сотрудниками органов исполнительной власти Ленинградской области производятся в соответствии с распоряжениями Губернатора Ленинградской области.</t>
  </si>
  <si>
    <t>Расходы на оказание финансовой и материальной помощи физическим лицам, премирование по распоряжению Губернатора Ленинградской области производятся в соответствии с распоряжениями Губернатора Ленинградской области.</t>
  </si>
  <si>
    <t>Расходы на обеспечение гарантий по государственной гражданской службе производятся в соответствии с распоряжениями Губернатора Ленинградской области.</t>
  </si>
  <si>
    <t xml:space="preserve">Расходы произведены в полном объеме исходя из фактически отработанного времени работников и потребности на материально-техническое обеспечение аппарата Законодательного собрания  Ленинградской области </t>
  </si>
  <si>
    <t>Размещение и распространение материалов, в том числе носящих аудиовизуальный характер, о деятельности  Законодательного собрания произведено в соответствии  с потребностью</t>
  </si>
  <si>
    <t>Расходы произведены в полном объеме исходя из фактически отработанного времени Председателя Законодательного собрания Ленинградской области</t>
  </si>
  <si>
    <t>Расходы на обеспечение гарантий по государственной гражданской службе производятся в соответствии с распоряжениями Председателя Законодательного собрания Ленинградской области.</t>
  </si>
  <si>
    <t>Экономия бюджетных средств при проведении конкурсных процедур на реставрацию недвижимых памятников истории и культуры (научно-исследовательские, проектно-сметные, ремонтно-реставрационные работы, археологические работы, технический и авторский надзор)  и несоблюдением подрядными организациями сроков исполнения и иных условий контрактов строительно-монтажных работ.</t>
  </si>
  <si>
    <t xml:space="preserve">В связи с длительным периодом согласования технического задания с пользователями объектов и поздними сроками размещения государственного заказа принято решение об окончании разработки проектно-сметной документации </t>
  </si>
  <si>
    <t>15</t>
  </si>
  <si>
    <t>нарушение подрядными организациями сроков исполнения и иных условий контрактов, не повлекшее судебные процедуры;</t>
  </si>
  <si>
    <t>Иные причины. Финансрование осуществлялось по фактической потребности</t>
  </si>
  <si>
    <t>Заявительный характер выплаты пособий и 
компенсаций</t>
  </si>
  <si>
    <t>Финансирование осуществлялось по фактической
потребности в средствах</t>
  </si>
  <si>
    <t>Отсутствие потребности в перевозке несовершеннолетних самовольно ушедших из семей, детских домов, школ-интернатов, специально учебно-воспитательных и иных детских учреждений</t>
  </si>
  <si>
    <t>Поступления  по фактически совершенным юридически значимым действиям</t>
  </si>
  <si>
    <t>Поступления по результатам фактически проведенных контрольных мероприятий</t>
  </si>
  <si>
    <t>Обусловлено, в основном, ростом возвратов на расчетные счета налогоплательщиков переплаты по налогу за предыдущие годы в 2,1 раза</t>
  </si>
  <si>
    <t>Уровень выполнения бюджетных назначений обусловлен объемом полученных доходов физическими лицами в виде вознаграждения и доходов, полученных от продажи имущества</t>
  </si>
  <si>
    <t>Уровень выполнения бюджетных назначений обусловлен объемом полученных доходов физическими лицамии,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</si>
  <si>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Объём поступлений акцизов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Федерации, обусловлен объемом реализации указанной продукции</t>
  </si>
  <si>
    <t>Обусловлено снижением поступлений налога на имущество организаций от предприятий, входящих в Единую систему газоснабжения, на 7,5% по сравнению с 2018 годом</t>
  </si>
  <si>
    <t>Обусловлено количеством обращений на пользование объектами биологических ресурсов (исключая внутренние водные объекты)</t>
  </si>
  <si>
    <t>Обусловлено количеством обращений на пользование объектами водных биологических ресурсов (по внутренним водным объектам)</t>
  </si>
  <si>
    <t>Невыполнение плановых показателей обусловлено начилием по состоянию на 01.01.2020 задолженностию по оплате платежей по трем договорам купли-продажи арендуемого имущества субъектами малого и среднего предпринимательства (средства в бюджет Ленинградской области поступили 10 и 13 января 2020г.).</t>
  </si>
  <si>
    <t>Отражены поступления доходов от компенсации затрат бюджетов субъектов Российской Федерации</t>
  </si>
  <si>
    <t>Обусловлено количеством обращений по вопросу проведения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</si>
  <si>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Невыполнение плановых показателей объясняется досрочной уплатой муниципальными образованиями в декабре 2018 года процентов за пользование бюджетными кредитами по сроку 15 января 2019 года</t>
  </si>
  <si>
    <t>Обусловлено количеством обращений в государственные органы субъекта, в казенные учреждения здравоохранения субъекта за оказанием платных услуг. Значительное снижение количества обращений наблюдалось по транфузии кормпонентов донорской крови, по молекулярно-генетических исследований на подтверждение родства.</t>
  </si>
  <si>
    <t>Иные причины: изменение порядка перечисления средств в федеральный бюджет за неисполнение в 2018 году обязательств, предусмотренных Соглашениями с  ФДА</t>
  </si>
  <si>
    <t>Иные причины: экономия средств, в связи с отутствием вступивших в силу судебных решений</t>
  </si>
  <si>
    <t>Нарушение подрядными организациями сроков исполнения и иных условий контрактов, не повлекшее судебные процедуры;</t>
  </si>
  <si>
    <t>Иные причины: позднее получение положительного заключения гос. экспертизы ПСД по объекту реконструкции автомобильной дороги</t>
  </si>
  <si>
    <t>Экономия, сложившаяся по результатам проведения конкурсных процедур</t>
  </si>
  <si>
    <t>Иные причины: необходимость внесения изменений в проектную и рабочую документацию</t>
  </si>
  <si>
    <t>Нарушение подрядными организациями сроков исполнения и иных условий контрактов, не повлекшее судебные процедуры</t>
  </si>
  <si>
    <t xml:space="preserve">Иные причины: низкий темп производства работ по устройству элементов обустройства подрядными организациями, а так же отпавшие работы, возникшие в ходе выполнения работ </t>
  </si>
  <si>
    <t>Перечисление межбюджетных трансфертов в пределах сумм, необходимых для оплаты денежных обязательств по расходам муниципальных образований</t>
  </si>
  <si>
    <t>Иные причины (Не предоставлены бюджетные инвестиции в рамках заключенного концессионного соглашения от 08.08.2018 года о создании и последующей эксплуатации объекта спорта- Плавательный бассейн в г.Сертолово, в связи с невыполнением концессионером условий вышеуказанного концессионного соглашения и п.2.6 ПП ЛО от 16.12.2019 года № 589 о предоставлении банковской гарантии на стадии создания объекта спорта)</t>
  </si>
  <si>
    <t>Длительность проведения конкурсных процедур</t>
  </si>
  <si>
    <t>Иные причины. По объектам проектирования низкое освоение обусловлено необходимостью разработки проектов планировки территории и проектов межевания территории, а также обусловлено длительными сроками решения вопросов по согласованию прохождения трасс газопроводов по землям лесного фонда, пересечению железных дорог, автомобильных дорог регионального и федерального значения. По объектам строительства низкое освоение обусловлено длительными сроками размещения заказа, в связи с многочисленными обжалованиями конкурсных процедур в УФАС Ленинградской области и неисполнением подрядчиками обязательств по заключенным контрактам.</t>
  </si>
  <si>
    <t>Экономия, сложившаяся по результатам проведения конкурсных процедур;</t>
  </si>
  <si>
    <t xml:space="preserve">Иные причины. В связи с медленными темпами строительства объектов подрядными организациями не возникло основания для заключения договоров на содержание объектов после акта ввода в эксплуатацию, а также заключенные договора не были исполнены в полном объеме (договора на оказание услуг по техническому обслуживанию, охране объектов, оказания коммунальных услуг). Сумма, выделенная на оказание услуг по организации архива, не освоена в полном объеме по причине невозможности исполнителем выполнить требуемый объем. </t>
  </si>
  <si>
    <t>Иные причины. Имущественный взнос  в публично-правовую компанию «Фонд защиты прав граждан - участников долевого строительства» исполнен в размере принятых  Фондом решений о финансировании или нецелесообразности финансирования мероприятий по завершению строительства объектов незавершенного строительства</t>
  </si>
  <si>
    <t>Иные причины. Длительные сроки разработки ПСД и прохождения экспертизы.</t>
  </si>
  <si>
    <t>Иные причины.Неполное исполнение бюджетных ассигнований из-за отсутствия необходимого количества квартир для расселения граждан в Сиверском городском поселении и с необходимостью регистрации права собственности перед перечислением средств по муниципальным контрактам.</t>
  </si>
  <si>
    <t>Иные причины. Не приобретено 1 жилое помещение в связи со смертью гражданина</t>
  </si>
  <si>
    <t>Иные причины. Неполное освоение средств связано с поздними сроками заключения муниципальных контрактов и необходимостью регистрации права собственности перед перечислением средств по муниципальным контрактам.</t>
  </si>
  <si>
    <t>Иные причины. В связи экономией средств по муниципальному контракту</t>
  </si>
  <si>
    <t>Иные причины. Кассовый расход был уточнен как возврат остатков субсидий</t>
  </si>
  <si>
    <t>Иные причины. Не полное исполнение бюджетных ассигнований связано с корректировкой проектно-сметной документации, выявленным несоответствием проектной документации и сметой,  отсутствием заключенного контракта на выполнение СМР по причине жалоб и отклонения заявок УФАС, несвоевременным предоставлением подрядчиком документов на оплату выполненных работ и экономией по результатам проведения конкурсных процедур</t>
  </si>
  <si>
    <t>Иные причины. Неполное освоение средств связано с корректировками плановых сроков создания, реконструкции и (или) проектирования объектов, нарушением подрядными организациями сроков исполнения и иных условий контрактов</t>
  </si>
  <si>
    <t>Иные причины. Неполное освоение средств связано с отсутствием разработанных проектных документаций в части строительства и (или) реконструкции объектов питьевого водоснабжения, подходящих под требования Федерального проекта "Чистая вода" и Минстроя России</t>
  </si>
  <si>
    <t>Иные причины. Неполное освоение средств связано с незаключением ГУП "Леноблводоканал" контракта на выполнение строительно-монтажных работ.</t>
  </si>
  <si>
    <t>Заявительный характер предоставления средств</t>
  </si>
  <si>
    <t>23</t>
  </si>
  <si>
    <t>Подкрепление единого счета областного бюджета Ленинградской области из федерального бюджета в части Единой субвенции не осуществлено в полном объеме утвержденных бюджетных назначений по причине отсутствия расходов на осуществление переданных органам государственной власти субъектов Российской Федерации в соответствии с пунктом 3 статьи 25 Федерального закона от 24.06.1999 № 120-ФЗ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  несовершеннолетних, самовольно ушедших из семей, детских домов, школ-интернатов, специальных учебно-воспитательных и иных детских учреждений в связи с отсутствием необходимости указанных перевозок.</t>
  </si>
  <si>
    <t>В связи с сокращением объемов проводимых мероприятий по участию в совещаниях, семинарах, вебинарах, областных конкурсах бюджетные назначения по кодам бюджетной классификации 985 0412 6450113760 000 000 не исполнены в сумме 93 000,0  рублей</t>
  </si>
  <si>
    <t>В связи со снижением цены отдельных заключенных договоров по сравнению с ценой, определенной при планировании закупок, бюджетные назначения по коду бюджетной классификации 985 0412 6450213760 000 000 не исполнены в сумме 176 930 рублей</t>
  </si>
  <si>
    <t>По состоянию на 01 января 2020 года документы, подтверждающие необходимость осуществления авансового платежа, или  акты выполненных работ не предоставлялись</t>
  </si>
  <si>
    <t>Иные причины. Мероприятия по экспертизе и утилизации имущества перенесены на 2020 год;</t>
  </si>
  <si>
    <t>Иные причины. Необходимость в проведении экспертизы поставленных товаров, работ, услуг отсутствовала.</t>
  </si>
  <si>
    <t>Иные причины. Неисполнение связано с расторжением контракта ЭА-6 от 02.08.2019 г. на сумму 3 706 666,66 руб., а также экономией по результатам конкурсных процедур.</t>
  </si>
  <si>
    <t>Иные причины признание отдельных конкурентных процедур несостоявшимися, ввиду отсутствия заявок на участи</t>
  </si>
  <si>
    <t>Иные причины нарушение подрядными организациями сроков исполнения и иных условий государственных контрактов</t>
  </si>
  <si>
    <t>Зачисление межбюджетных трансфертов в доход областного бюджета Ленинградской области осуществляется при оплате денежных обязательств</t>
  </si>
  <si>
    <t>Возврат средств Министерством труда и социальной защиты</t>
  </si>
  <si>
    <t>Заявительный характер субсидирования организаций, производителей товаров, работ и услуг;</t>
  </si>
  <si>
    <t>Перечисление межбюджетных трансфертов в пределах сумм, необходимых для оплаты денежных обязательств по расходам муниципальных образований;</t>
  </si>
  <si>
    <t>Оплата работ «по факту» на основании актов выполненных работ;</t>
  </si>
  <si>
    <t>Нарушение муниципальными образованиями сроков исполнения и иных условий соглашений; экономия по результатам конкурсных процедур по заключению муниципальных контрактов</t>
  </si>
  <si>
    <t>Не представлены документы, подтверждающие выполнение проектных работ по объекту капитального строительства</t>
  </si>
  <si>
    <t>Оплата работ "по факту" на основании актов выполненных работ</t>
  </si>
  <si>
    <t>Сокращение затрат на оплату участия представителей Ленинградской области в конгрессно-выставочных мероприятиях из-за увеличения бесплатной квоты на участие; экономия, сложившаяся по результатам проведения конкурсных процедур</t>
  </si>
  <si>
    <t>Заключено соглашение о расторжении государственного контракта № 8/2019 от 26 августа 2019 года на выполнение научно-исследовательских работ по научно-методическому сопровождению мероприятий по повышению эффективности управления общественными финансами от 9 декабря 2019 года</t>
  </si>
  <si>
    <t>Осуществление оплаты договорных обязательств по оплате услуг рейтинговым агентствам по фактическим объемам оказанных услуг на основании представленных актов выполненных работ (услуг);</t>
  </si>
  <si>
    <t>Расходы осуществляются по факту представления исполнительных листов, в отчетном году исполнительных листов не поступало</t>
  </si>
  <si>
    <t>Расходы осуществляются по мере необходимости оплаты государственной пошлины, в отчетном периоде такой необходимости не возникало</t>
  </si>
  <si>
    <t>Отсутствие решений Губернатора и Правительства Ленинградской области об использовании бюджетных ассигнований;</t>
  </si>
  <si>
    <t>Не состоялись аукционы на приобретение квартир для медицинских работников</t>
  </si>
  <si>
    <t>Не выполнены условия в рамках концессионного соглашения по выполнению работ</t>
  </si>
  <si>
    <t>Экономия по аукциону на изготовление печатной продукции</t>
  </si>
  <si>
    <t>Отсутствие потребности в нуждающихся в санаторно-курортном лечении</t>
  </si>
  <si>
    <t>Экономия по проведенным процедурам на приобретение оборудования по гистологии</t>
  </si>
  <si>
    <t>Перечисление средств в виде субсидии на компенсацию расходов, связанных с оказанием медицинской помощи гражданам Украины и лицам без гражданства, постоянно проживающим на территории Украины, производится по заявкам за оказанные услуги, произошло уменьшение количества лиц данной категории.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</si>
</sst>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7"/>
      <name val="MS Sans Serif"/>
    </font>
    <font>
      <sz val="8.5"/>
      <name val="MS Sans Serif"/>
    </font>
    <font>
      <b/>
      <sz val="12"/>
      <name val="Times New Roman"/>
    </font>
    <font>
      <sz val="10"/>
      <name val="Times New Roman"/>
    </font>
    <font>
      <b/>
      <sz val="8.5"/>
      <color indexed="9"/>
      <name val="MS Sans Serif"/>
    </font>
    <font>
      <sz val="8"/>
      <name val="Arial"/>
    </font>
    <font>
      <b/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/>
    </xf>
    <xf numFmtId="49" fontId="7" fillId="0" borderId="6" xfId="0" applyNumberFormat="1" applyFont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right" vertical="center"/>
    </xf>
    <xf numFmtId="4" fontId="7" fillId="0" borderId="6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left" vertical="center"/>
    </xf>
    <xf numFmtId="49" fontId="6" fillId="0" borderId="7" xfId="0" applyNumberFormat="1" applyFont="1" applyBorder="1" applyAlignment="1" applyProtection="1">
      <alignment horizontal="left" vertical="center" indent="1"/>
    </xf>
    <xf numFmtId="49" fontId="6" fillId="0" borderId="8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right" vertical="center"/>
    </xf>
    <xf numFmtId="4" fontId="6" fillId="0" borderId="8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left" vertical="center"/>
    </xf>
    <xf numFmtId="49" fontId="6" fillId="0" borderId="9" xfId="0" applyNumberFormat="1" applyFont="1" applyBorder="1" applyAlignment="1" applyProtection="1">
      <alignment horizontal="left" vertical="center" wrapText="1" indent="2"/>
    </xf>
    <xf numFmtId="49" fontId="6" fillId="0" borderId="10" xfId="0" applyNumberFormat="1" applyFont="1" applyBorder="1" applyAlignment="1" applyProtection="1">
      <alignment horizontal="center" vertical="center"/>
    </xf>
    <xf numFmtId="4" fontId="6" fillId="0" borderId="9" xfId="0" applyNumberFormat="1" applyFont="1" applyBorder="1" applyAlignment="1" applyProtection="1">
      <alignment horizontal="right" vertical="center"/>
    </xf>
    <xf numFmtId="4" fontId="6" fillId="0" borderId="10" xfId="0" applyNumberFormat="1" applyFont="1" applyBorder="1" applyAlignment="1" applyProtection="1">
      <alignment horizontal="right" vertical="center"/>
    </xf>
    <xf numFmtId="49" fontId="6" fillId="0" borderId="11" xfId="0" applyNumberFormat="1" applyFont="1" applyBorder="1" applyAlignment="1" applyProtection="1">
      <alignment horizontal="left" vertical="top" wrapText="1"/>
    </xf>
    <xf numFmtId="49" fontId="6" fillId="0" borderId="12" xfId="0" applyNumberFormat="1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4" fontId="7" fillId="0" borderId="4" xfId="0" applyNumberFormat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left" vertical="center" indent="1"/>
    </xf>
    <xf numFmtId="4" fontId="6" fillId="0" borderId="13" xfId="0" applyNumberFormat="1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left" vertical="center"/>
    </xf>
    <xf numFmtId="49" fontId="6" fillId="0" borderId="9" xfId="0" applyNumberFormat="1" applyFont="1" applyBorder="1" applyAlignment="1" applyProtection="1">
      <alignment horizontal="left" vertical="center" indent="2"/>
    </xf>
    <xf numFmtId="0" fontId="7" fillId="0" borderId="1" xfId="0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center" vertical="center"/>
    </xf>
    <xf numFmtId="4" fontId="7" fillId="0" borderId="4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6" xfId="0" applyNumberFormat="1" applyFont="1" applyBorder="1" applyAlignment="1" applyProtection="1">
      <alignment horizontal="righ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2" fontId="7" fillId="0" borderId="4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left" vertical="center" wrapText="1" indent="1"/>
    </xf>
    <xf numFmtId="4" fontId="6" fillId="0" borderId="7" xfId="0" applyNumberFormat="1" applyFont="1" applyBorder="1" applyAlignment="1" applyProtection="1">
      <alignment horizontal="right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0" xfId="0" applyNumberFormat="1" applyFont="1" applyBorder="1" applyAlignment="1" applyProtection="1">
      <alignment horizontal="right" vertical="center" wrapText="1"/>
    </xf>
    <xf numFmtId="4" fontId="6" fillId="0" borderId="14" xfId="0" applyNumberFormat="1" applyFont="1" applyBorder="1" applyAlignment="1" applyProtection="1">
      <alignment horizontal="right" vertical="center" wrapText="1"/>
    </xf>
    <xf numFmtId="49" fontId="2" fillId="0" borderId="11" xfId="0" applyNumberFormat="1" applyFont="1" applyBorder="1" applyAlignment="1" applyProtection="1">
      <alignment horizontal="left" wrapText="1"/>
    </xf>
    <xf numFmtId="49" fontId="2" fillId="0" borderId="12" xfId="0" applyNumberFormat="1" applyFont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right" vertical="top" wrapText="1"/>
    </xf>
    <xf numFmtId="2" fontId="2" fillId="0" borderId="12" xfId="0" applyNumberFormat="1" applyFont="1" applyBorder="1" applyAlignment="1" applyProtection="1">
      <alignment horizontal="right" vertical="top" wrapText="1"/>
    </xf>
    <xf numFmtId="2" fontId="2" fillId="0" borderId="15" xfId="0" applyNumberFormat="1" applyFont="1" applyBorder="1" applyAlignment="1" applyProtection="1">
      <alignment horizontal="right" vertical="top" wrapText="1"/>
    </xf>
    <xf numFmtId="0" fontId="2" fillId="0" borderId="15" xfId="0" applyFont="1" applyBorder="1" applyAlignment="1" applyProtection="1">
      <alignment horizontal="left"/>
    </xf>
    <xf numFmtId="49" fontId="6" fillId="0" borderId="14" xfId="0" applyNumberFormat="1" applyFont="1" applyBorder="1" applyAlignment="1" applyProtection="1">
      <alignment horizontal="right" vertical="center"/>
    </xf>
    <xf numFmtId="49" fontId="8" fillId="0" borderId="14" xfId="0" applyNumberFormat="1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49" fontId="6" fillId="0" borderId="9" xfId="0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left" vertical="center" wrapText="1"/>
    </xf>
    <xf numFmtId="49" fontId="6" fillId="0" borderId="14" xfId="0" applyNumberFormat="1" applyFont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view="pageBreakPreview" topLeftCell="A64" zoomScale="60" zoomScaleNormal="100" workbookViewId="0">
      <selection activeCell="A23" sqref="A23"/>
    </sheetView>
  </sheetViews>
  <sheetFormatPr defaultRowHeight="12.75" x14ac:dyDescent="0.2"/>
  <cols>
    <col min="1" max="1" width="40.7109375" customWidth="1"/>
    <col min="2" max="2" width="9.7109375" customWidth="1"/>
    <col min="3" max="5" width="24.7109375" customWidth="1"/>
    <col min="6" max="6" width="29.28515625" customWidth="1"/>
    <col min="7" max="8" width="24.7109375" customWidth="1"/>
    <col min="9" max="9" width="40.7109375" customWidth="1"/>
  </cols>
  <sheetData>
    <row r="1" spans="1:9" x14ac:dyDescent="0.2">
      <c r="A1" s="1"/>
      <c r="B1" s="1"/>
      <c r="C1" s="1"/>
      <c r="D1" s="1"/>
      <c r="E1" s="1"/>
      <c r="F1" s="2"/>
      <c r="G1" s="3"/>
      <c r="H1" s="3" t="s">
        <v>0</v>
      </c>
      <c r="I1" s="4" t="s">
        <v>1</v>
      </c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18.399999999999999" customHeight="1" x14ac:dyDescent="0.25">
      <c r="A3" s="65" t="s">
        <v>2</v>
      </c>
      <c r="B3" s="65"/>
      <c r="C3" s="65"/>
      <c r="D3" s="65"/>
      <c r="E3" s="65"/>
      <c r="F3" s="65"/>
      <c r="G3" s="65"/>
      <c r="H3" s="65"/>
      <c r="I3" s="65"/>
    </row>
    <row r="4" spans="1:9" ht="15.4" customHeight="1" x14ac:dyDescent="0.2">
      <c r="A4" s="66" t="s">
        <v>3</v>
      </c>
      <c r="B4" s="66"/>
      <c r="C4" s="66"/>
      <c r="D4" s="66"/>
      <c r="E4" s="66"/>
      <c r="F4" s="66"/>
      <c r="G4" s="66"/>
      <c r="H4" s="66"/>
      <c r="I4" s="66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5.4" customHeight="1" x14ac:dyDescent="0.2">
      <c r="A6" s="5" t="s">
        <v>4</v>
      </c>
      <c r="B6" s="67" t="s">
        <v>5</v>
      </c>
      <c r="C6" s="67"/>
      <c r="D6" s="67"/>
      <c r="E6" s="67"/>
      <c r="F6" s="67"/>
      <c r="G6" s="67"/>
      <c r="H6" s="67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</row>
    <row r="9" spans="1:9" x14ac:dyDescent="0.2">
      <c r="A9" s="2" t="str">
        <f>"Единица измерения: "&amp;B9</f>
        <v>Единица измерения: руб.</v>
      </c>
      <c r="B9" s="6" t="s">
        <v>6</v>
      </c>
      <c r="C9" s="2"/>
      <c r="D9" s="2"/>
      <c r="E9" s="2"/>
      <c r="F9" s="2"/>
      <c r="G9" s="2"/>
      <c r="H9" s="2"/>
      <c r="I9" s="2"/>
    </row>
    <row r="10" spans="1:9" ht="18.399999999999999" customHeight="1" x14ac:dyDescent="0.2">
      <c r="A10" s="68" t="s">
        <v>7</v>
      </c>
      <c r="B10" s="68" t="s">
        <v>8</v>
      </c>
      <c r="C10" s="68" t="s">
        <v>9</v>
      </c>
      <c r="D10" s="69" t="s">
        <v>10</v>
      </c>
      <c r="E10" s="68" t="s">
        <v>16</v>
      </c>
      <c r="F10" s="71" t="s">
        <v>11</v>
      </c>
      <c r="G10" s="72"/>
      <c r="H10" s="71" t="s">
        <v>12</v>
      </c>
      <c r="I10" s="72"/>
    </row>
    <row r="11" spans="1:9" ht="24.6" customHeight="1" x14ac:dyDescent="0.2">
      <c r="A11" s="68"/>
      <c r="B11" s="68"/>
      <c r="C11" s="68"/>
      <c r="D11" s="70"/>
      <c r="E11" s="68"/>
      <c r="F11" s="64" t="s">
        <v>13</v>
      </c>
      <c r="G11" s="64" t="s">
        <v>17</v>
      </c>
      <c r="H11" s="64" t="s">
        <v>14</v>
      </c>
      <c r="I11" s="64" t="s">
        <v>15</v>
      </c>
    </row>
    <row r="12" spans="1:9" ht="15.75" customHeight="1" x14ac:dyDescent="0.2">
      <c r="A12" s="64">
        <v>1</v>
      </c>
      <c r="B12" s="64">
        <v>2</v>
      </c>
      <c r="C12" s="64">
        <v>3</v>
      </c>
      <c r="D12" s="64">
        <v>4</v>
      </c>
      <c r="E12" s="63">
        <v>5</v>
      </c>
      <c r="F12" s="64">
        <v>6</v>
      </c>
      <c r="G12" s="64">
        <v>7</v>
      </c>
      <c r="H12" s="64">
        <v>8</v>
      </c>
      <c r="I12" s="64">
        <v>9</v>
      </c>
    </row>
    <row r="13" spans="1:9" ht="15" customHeight="1" x14ac:dyDescent="0.2">
      <c r="A13" s="8" t="s">
        <v>18</v>
      </c>
      <c r="B13" s="9" t="s">
        <v>19</v>
      </c>
      <c r="C13" s="10">
        <v>138691147130.76999</v>
      </c>
      <c r="D13" s="10" t="s">
        <v>21</v>
      </c>
      <c r="E13" s="11">
        <v>141815166713.01999</v>
      </c>
      <c r="F13" s="10">
        <f>IF(OR(E13="-",E13&lt;0,C13&lt;0),"-",(IF(OR(C13=0,C13="-"),"-",E13/C13*100)))</f>
        <v>102.25250107658594</v>
      </c>
      <c r="G13" s="10">
        <f>IF(C13=E13,"-",IF(E13="-",0,E13)-IF(C13="-",0,C13))</f>
        <v>3124019582.25</v>
      </c>
      <c r="H13" s="10"/>
      <c r="I13" s="12"/>
    </row>
    <row r="14" spans="1:9" x14ac:dyDescent="0.2">
      <c r="A14" s="13" t="s">
        <v>20</v>
      </c>
      <c r="B14" s="14"/>
      <c r="C14" s="15"/>
      <c r="D14" s="15"/>
      <c r="E14" s="16"/>
      <c r="F14" s="15"/>
      <c r="G14" s="15"/>
      <c r="H14" s="15"/>
      <c r="I14" s="17"/>
    </row>
    <row r="15" spans="1:9" ht="22.5" x14ac:dyDescent="0.2">
      <c r="A15" s="18" t="s">
        <v>22</v>
      </c>
      <c r="B15" s="19" t="s">
        <v>19</v>
      </c>
      <c r="C15" s="20">
        <v>1397100</v>
      </c>
      <c r="D15" s="20" t="s">
        <v>21</v>
      </c>
      <c r="E15" s="21">
        <v>474100</v>
      </c>
      <c r="F15" s="10">
        <f t="shared" ref="F15:F72" si="0">IF(OR(E15="-",E15&lt;0,C15&lt;0),"-",(IF(OR(C15=0,C15="-"),"-",E15/C15*100)))</f>
        <v>33.934578770309926</v>
      </c>
      <c r="G15" s="10">
        <f t="shared" ref="G15:G72" si="1">IF(OR(C15=E15,C15&lt;0,E15&lt;0),"-",IF(E15="-",0,E15)-IF(C15="-",0,C15))</f>
        <v>-923000</v>
      </c>
      <c r="H15" s="60"/>
      <c r="I15" s="61" t="s">
        <v>329</v>
      </c>
    </row>
    <row r="16" spans="1:9" ht="22.5" x14ac:dyDescent="0.2">
      <c r="A16" s="18" t="s">
        <v>23</v>
      </c>
      <c r="B16" s="19" t="s">
        <v>19</v>
      </c>
      <c r="C16" s="20">
        <v>1436600</v>
      </c>
      <c r="D16" s="20" t="s">
        <v>21</v>
      </c>
      <c r="E16" s="21">
        <v>1280250</v>
      </c>
      <c r="F16" s="10">
        <f t="shared" si="0"/>
        <v>89.116664346373383</v>
      </c>
      <c r="G16" s="10">
        <f t="shared" si="1"/>
        <v>-156350</v>
      </c>
      <c r="H16" s="60"/>
      <c r="I16" s="61" t="s">
        <v>329</v>
      </c>
    </row>
    <row r="17" spans="1:9" ht="22.5" x14ac:dyDescent="0.2">
      <c r="A17" s="18" t="s">
        <v>24</v>
      </c>
      <c r="B17" s="19" t="s">
        <v>19</v>
      </c>
      <c r="C17" s="20">
        <v>1355800</v>
      </c>
      <c r="D17" s="20" t="s">
        <v>21</v>
      </c>
      <c r="E17" s="21">
        <v>365000</v>
      </c>
      <c r="F17" s="10">
        <f t="shared" si="0"/>
        <v>26.921374834046318</v>
      </c>
      <c r="G17" s="10">
        <f t="shared" si="1"/>
        <v>-990800</v>
      </c>
      <c r="H17" s="60"/>
      <c r="I17" s="61" t="s">
        <v>329</v>
      </c>
    </row>
    <row r="18" spans="1:9" ht="45" x14ac:dyDescent="0.2">
      <c r="A18" s="18" t="s">
        <v>25</v>
      </c>
      <c r="B18" s="19" t="s">
        <v>19</v>
      </c>
      <c r="C18" s="20">
        <v>9512000</v>
      </c>
      <c r="D18" s="20" t="s">
        <v>21</v>
      </c>
      <c r="E18" s="21">
        <v>9279265.6500000004</v>
      </c>
      <c r="F18" s="10">
        <f t="shared" si="0"/>
        <v>97.553255361648453</v>
      </c>
      <c r="G18" s="10">
        <f t="shared" si="1"/>
        <v>-232734.34999999963</v>
      </c>
      <c r="H18" s="60"/>
      <c r="I18" s="61" t="s">
        <v>379</v>
      </c>
    </row>
    <row r="19" spans="1:9" ht="45" x14ac:dyDescent="0.2">
      <c r="A19" s="18" t="s">
        <v>26</v>
      </c>
      <c r="B19" s="19" t="s">
        <v>19</v>
      </c>
      <c r="C19" s="20">
        <v>40813700</v>
      </c>
      <c r="D19" s="20" t="s">
        <v>21</v>
      </c>
      <c r="E19" s="21">
        <v>39391440.200000003</v>
      </c>
      <c r="F19" s="10">
        <f t="shared" si="0"/>
        <v>96.515239245645461</v>
      </c>
      <c r="G19" s="10">
        <f t="shared" si="1"/>
        <v>-1422259.799999997</v>
      </c>
      <c r="H19" s="60"/>
      <c r="I19" s="61" t="s">
        <v>379</v>
      </c>
    </row>
    <row r="20" spans="1:9" ht="22.5" x14ac:dyDescent="0.2">
      <c r="A20" s="18" t="s">
        <v>27</v>
      </c>
      <c r="B20" s="19" t="s">
        <v>19</v>
      </c>
      <c r="C20" s="20">
        <v>136000</v>
      </c>
      <c r="D20" s="20" t="s">
        <v>21</v>
      </c>
      <c r="E20" s="21">
        <v>20000</v>
      </c>
      <c r="F20" s="10">
        <f t="shared" si="0"/>
        <v>14.705882352941178</v>
      </c>
      <c r="G20" s="10">
        <f t="shared" si="1"/>
        <v>-116000</v>
      </c>
      <c r="H20" s="60"/>
      <c r="I20" s="61" t="s">
        <v>330</v>
      </c>
    </row>
    <row r="21" spans="1:9" ht="33.75" x14ac:dyDescent="0.2">
      <c r="A21" s="18" t="s">
        <v>28</v>
      </c>
      <c r="B21" s="19" t="s">
        <v>19</v>
      </c>
      <c r="C21" s="20">
        <v>44141821100</v>
      </c>
      <c r="D21" s="20" t="s">
        <v>21</v>
      </c>
      <c r="E21" s="21">
        <v>42301196947.309998</v>
      </c>
      <c r="F21" s="10">
        <f t="shared" si="0"/>
        <v>95.83020340615262</v>
      </c>
      <c r="G21" s="10">
        <f t="shared" si="1"/>
        <v>-1840624152.6900024</v>
      </c>
      <c r="H21" s="60"/>
      <c r="I21" s="61" t="s">
        <v>331</v>
      </c>
    </row>
    <row r="22" spans="1:9" ht="45" x14ac:dyDescent="0.2">
      <c r="A22" s="18" t="s">
        <v>29</v>
      </c>
      <c r="B22" s="19" t="s">
        <v>19</v>
      </c>
      <c r="C22" s="20">
        <v>428784000</v>
      </c>
      <c r="D22" s="20" t="s">
        <v>21</v>
      </c>
      <c r="E22" s="21">
        <v>344633584.17000002</v>
      </c>
      <c r="F22" s="10">
        <f t="shared" si="0"/>
        <v>80.374637152972127</v>
      </c>
      <c r="G22" s="10">
        <f t="shared" si="1"/>
        <v>-84150415.829999983</v>
      </c>
      <c r="H22" s="60"/>
      <c r="I22" s="61" t="s">
        <v>332</v>
      </c>
    </row>
    <row r="23" spans="1:9" ht="78.75" x14ac:dyDescent="0.2">
      <c r="A23" s="18" t="s">
        <v>30</v>
      </c>
      <c r="B23" s="19" t="s">
        <v>19</v>
      </c>
      <c r="C23" s="20">
        <v>1729260000</v>
      </c>
      <c r="D23" s="20" t="s">
        <v>21</v>
      </c>
      <c r="E23" s="21">
        <v>1502748901.1800001</v>
      </c>
      <c r="F23" s="10">
        <f t="shared" si="0"/>
        <v>86.901269975596506</v>
      </c>
      <c r="G23" s="10">
        <f t="shared" si="1"/>
        <v>-226511098.81999993</v>
      </c>
      <c r="H23" s="60"/>
      <c r="I23" s="61" t="s">
        <v>333</v>
      </c>
    </row>
    <row r="24" spans="1:9" ht="112.5" x14ac:dyDescent="0.2">
      <c r="A24" s="18" t="s">
        <v>31</v>
      </c>
      <c r="B24" s="19" t="s">
        <v>19</v>
      </c>
      <c r="C24" s="20">
        <v>1860000000</v>
      </c>
      <c r="D24" s="20" t="s">
        <v>21</v>
      </c>
      <c r="E24" s="21">
        <v>1698553974.3299999</v>
      </c>
      <c r="F24" s="10">
        <f t="shared" si="0"/>
        <v>91.320106146774194</v>
      </c>
      <c r="G24" s="10">
        <f t="shared" si="1"/>
        <v>-161446025.67000008</v>
      </c>
      <c r="H24" s="60"/>
      <c r="I24" s="61" t="s">
        <v>334</v>
      </c>
    </row>
    <row r="25" spans="1:9" ht="45" x14ac:dyDescent="0.2">
      <c r="A25" s="18" t="s">
        <v>32</v>
      </c>
      <c r="B25" s="19" t="s">
        <v>19</v>
      </c>
      <c r="C25" s="20">
        <v>5111385000</v>
      </c>
      <c r="D25" s="20" t="s">
        <v>21</v>
      </c>
      <c r="E25" s="21">
        <v>4046863017.8299999</v>
      </c>
      <c r="F25" s="10">
        <f t="shared" si="0"/>
        <v>79.173512029127139</v>
      </c>
      <c r="G25" s="10">
        <f t="shared" si="1"/>
        <v>-1064521982.1700001</v>
      </c>
      <c r="H25" s="60"/>
      <c r="I25" s="61" t="s">
        <v>335</v>
      </c>
    </row>
    <row r="26" spans="1:9" ht="33.75" x14ac:dyDescent="0.2">
      <c r="A26" s="18" t="s">
        <v>33</v>
      </c>
      <c r="B26" s="19" t="s">
        <v>19</v>
      </c>
      <c r="C26" s="20">
        <v>700000</v>
      </c>
      <c r="D26" s="20" t="s">
        <v>21</v>
      </c>
      <c r="E26" s="21">
        <v>350895.73</v>
      </c>
      <c r="F26" s="10">
        <f t="shared" si="0"/>
        <v>50.127961428571425</v>
      </c>
      <c r="G26" s="10">
        <f t="shared" si="1"/>
        <v>-349104.27</v>
      </c>
      <c r="H26" s="60"/>
      <c r="I26" s="61" t="s">
        <v>336</v>
      </c>
    </row>
    <row r="27" spans="1:9" ht="33.75" x14ac:dyDescent="0.2">
      <c r="A27" s="18" t="s">
        <v>34</v>
      </c>
      <c r="B27" s="19" t="s">
        <v>19</v>
      </c>
      <c r="C27" s="20">
        <v>255000</v>
      </c>
      <c r="D27" s="20" t="s">
        <v>21</v>
      </c>
      <c r="E27" s="21">
        <v>145932.79999999999</v>
      </c>
      <c r="F27" s="10">
        <f t="shared" si="0"/>
        <v>57.228549019607847</v>
      </c>
      <c r="G27" s="10">
        <f t="shared" si="1"/>
        <v>-109067.20000000001</v>
      </c>
      <c r="H27" s="60"/>
      <c r="I27" s="61" t="s">
        <v>337</v>
      </c>
    </row>
    <row r="28" spans="1:9" ht="22.5" x14ac:dyDescent="0.2">
      <c r="A28" s="18" t="s">
        <v>35</v>
      </c>
      <c r="B28" s="19" t="s">
        <v>19</v>
      </c>
      <c r="C28" s="20">
        <v>3711000</v>
      </c>
      <c r="D28" s="20" t="s">
        <v>21</v>
      </c>
      <c r="E28" s="21">
        <v>3518500</v>
      </c>
      <c r="F28" s="10">
        <f t="shared" si="0"/>
        <v>94.812718943680949</v>
      </c>
      <c r="G28" s="10">
        <f t="shared" si="1"/>
        <v>-192500</v>
      </c>
      <c r="H28" s="60"/>
      <c r="I28" s="61" t="s">
        <v>329</v>
      </c>
    </row>
    <row r="29" spans="1:9" ht="22.5" x14ac:dyDescent="0.2">
      <c r="A29" s="18" t="s">
        <v>36</v>
      </c>
      <c r="B29" s="19" t="s">
        <v>19</v>
      </c>
      <c r="C29" s="20">
        <v>260000</v>
      </c>
      <c r="D29" s="20" t="s">
        <v>21</v>
      </c>
      <c r="E29" s="21">
        <v>152888.4</v>
      </c>
      <c r="F29" s="10">
        <f t="shared" si="0"/>
        <v>58.803230769230765</v>
      </c>
      <c r="G29" s="10">
        <f t="shared" si="1"/>
        <v>-107111.6</v>
      </c>
      <c r="H29" s="60"/>
      <c r="I29" s="61" t="s">
        <v>330</v>
      </c>
    </row>
    <row r="30" spans="1:9" ht="22.5" x14ac:dyDescent="0.2">
      <c r="A30" s="18" t="s">
        <v>37</v>
      </c>
      <c r="B30" s="19" t="s">
        <v>19</v>
      </c>
      <c r="C30" s="20">
        <v>900000</v>
      </c>
      <c r="D30" s="20" t="s">
        <v>21</v>
      </c>
      <c r="E30" s="21">
        <v>504609.03</v>
      </c>
      <c r="F30" s="10">
        <f t="shared" si="0"/>
        <v>56.06767</v>
      </c>
      <c r="G30" s="10">
        <f t="shared" si="1"/>
        <v>-395390.97</v>
      </c>
      <c r="H30" s="60"/>
      <c r="I30" s="61" t="s">
        <v>330</v>
      </c>
    </row>
    <row r="31" spans="1:9" ht="45" x14ac:dyDescent="0.2">
      <c r="A31" s="18" t="s">
        <v>38</v>
      </c>
      <c r="B31" s="19" t="s">
        <v>19</v>
      </c>
      <c r="C31" s="20">
        <v>80000000</v>
      </c>
      <c r="D31" s="20" t="s">
        <v>21</v>
      </c>
      <c r="E31" s="21">
        <v>40000000</v>
      </c>
      <c r="F31" s="10">
        <f t="shared" si="0"/>
        <v>50</v>
      </c>
      <c r="G31" s="10">
        <f t="shared" si="1"/>
        <v>-40000000</v>
      </c>
      <c r="H31" s="60"/>
      <c r="I31" s="61" t="s">
        <v>379</v>
      </c>
    </row>
    <row r="32" spans="1:9" ht="45" x14ac:dyDescent="0.2">
      <c r="A32" s="18" t="s">
        <v>39</v>
      </c>
      <c r="B32" s="19" t="s">
        <v>19</v>
      </c>
      <c r="C32" s="20">
        <v>394461900</v>
      </c>
      <c r="D32" s="20" t="s">
        <v>21</v>
      </c>
      <c r="E32" s="21">
        <v>377379959.98000002</v>
      </c>
      <c r="F32" s="10">
        <f t="shared" si="0"/>
        <v>95.669558956137465</v>
      </c>
      <c r="G32" s="10">
        <f t="shared" si="1"/>
        <v>-17081940.019999981</v>
      </c>
      <c r="H32" s="60"/>
      <c r="I32" s="61" t="s">
        <v>379</v>
      </c>
    </row>
    <row r="33" spans="1:9" ht="22.5" x14ac:dyDescent="0.2">
      <c r="A33" s="18" t="s">
        <v>40</v>
      </c>
      <c r="B33" s="19" t="s">
        <v>19</v>
      </c>
      <c r="C33" s="20">
        <v>463367100</v>
      </c>
      <c r="D33" s="20" t="s">
        <v>21</v>
      </c>
      <c r="E33" s="21">
        <v>354620497.04000002</v>
      </c>
      <c r="F33" s="10">
        <f t="shared" si="0"/>
        <v>76.531220503138869</v>
      </c>
      <c r="G33" s="10">
        <f t="shared" si="1"/>
        <v>-108746602.95999998</v>
      </c>
      <c r="H33" s="60"/>
      <c r="I33" s="61" t="s">
        <v>329</v>
      </c>
    </row>
    <row r="34" spans="1:9" ht="90" x14ac:dyDescent="0.2">
      <c r="A34" s="18" t="s">
        <v>41</v>
      </c>
      <c r="B34" s="19" t="s">
        <v>19</v>
      </c>
      <c r="C34" s="20">
        <v>10055000</v>
      </c>
      <c r="D34" s="20" t="s">
        <v>21</v>
      </c>
      <c r="E34" s="21">
        <v>9024864.5399999991</v>
      </c>
      <c r="F34" s="10">
        <f t="shared" si="0"/>
        <v>89.754992938836381</v>
      </c>
      <c r="G34" s="10">
        <f t="shared" si="1"/>
        <v>-1030135.4600000009</v>
      </c>
      <c r="H34" s="60"/>
      <c r="I34" s="61" t="s">
        <v>338</v>
      </c>
    </row>
    <row r="35" spans="1:9" ht="45" x14ac:dyDescent="0.2">
      <c r="A35" s="18" t="s">
        <v>42</v>
      </c>
      <c r="B35" s="19" t="s">
        <v>19</v>
      </c>
      <c r="C35" s="20">
        <v>159558000</v>
      </c>
      <c r="D35" s="20" t="s">
        <v>21</v>
      </c>
      <c r="E35" s="21">
        <v>80265459.560000002</v>
      </c>
      <c r="F35" s="10">
        <f t="shared" si="0"/>
        <v>50.304879454493033</v>
      </c>
      <c r="G35" s="10">
        <f t="shared" si="1"/>
        <v>-79292540.439999998</v>
      </c>
      <c r="H35" s="60"/>
      <c r="I35" s="61" t="s">
        <v>379</v>
      </c>
    </row>
    <row r="36" spans="1:9" ht="22.5" x14ac:dyDescent="0.2">
      <c r="A36" s="18" t="s">
        <v>43</v>
      </c>
      <c r="B36" s="19" t="s">
        <v>19</v>
      </c>
      <c r="C36" s="20">
        <v>138000</v>
      </c>
      <c r="D36" s="20" t="s">
        <v>21</v>
      </c>
      <c r="E36" s="21">
        <v>21650</v>
      </c>
      <c r="F36" s="10">
        <f t="shared" si="0"/>
        <v>15.688405797101449</v>
      </c>
      <c r="G36" s="10">
        <f t="shared" si="1"/>
        <v>-116350</v>
      </c>
      <c r="H36" s="60"/>
      <c r="I36" s="61" t="s">
        <v>339</v>
      </c>
    </row>
    <row r="37" spans="1:9" ht="22.5" x14ac:dyDescent="0.2">
      <c r="A37" s="18" t="s">
        <v>44</v>
      </c>
      <c r="B37" s="19" t="s">
        <v>19</v>
      </c>
      <c r="C37" s="20">
        <v>550000</v>
      </c>
      <c r="D37" s="20" t="s">
        <v>21</v>
      </c>
      <c r="E37" s="21">
        <v>288028.67</v>
      </c>
      <c r="F37" s="10">
        <f t="shared" si="0"/>
        <v>52.368849090909087</v>
      </c>
      <c r="G37" s="10">
        <f t="shared" si="1"/>
        <v>-261971.33000000002</v>
      </c>
      <c r="H37" s="60"/>
      <c r="I37" s="61" t="s">
        <v>339</v>
      </c>
    </row>
    <row r="38" spans="1:9" ht="22.5" x14ac:dyDescent="0.2">
      <c r="A38" s="18" t="s">
        <v>45</v>
      </c>
      <c r="B38" s="19" t="s">
        <v>19</v>
      </c>
      <c r="C38" s="20">
        <v>1074000</v>
      </c>
      <c r="D38" s="20" t="s">
        <v>21</v>
      </c>
      <c r="E38" s="21">
        <v>860442.55</v>
      </c>
      <c r="F38" s="10">
        <f t="shared" si="0"/>
        <v>80.115693668528863</v>
      </c>
      <c r="G38" s="10">
        <f t="shared" si="1"/>
        <v>-213557.44999999995</v>
      </c>
      <c r="H38" s="60"/>
      <c r="I38" s="61" t="s">
        <v>339</v>
      </c>
    </row>
    <row r="39" spans="1:9" ht="45" x14ac:dyDescent="0.2">
      <c r="A39" s="18" t="s">
        <v>46</v>
      </c>
      <c r="B39" s="19" t="s">
        <v>19</v>
      </c>
      <c r="C39" s="20">
        <v>74243200</v>
      </c>
      <c r="D39" s="20" t="s">
        <v>21</v>
      </c>
      <c r="E39" s="21">
        <v>74171600</v>
      </c>
      <c r="F39" s="10">
        <f t="shared" si="0"/>
        <v>99.903560191371071</v>
      </c>
      <c r="G39" s="10">
        <f t="shared" si="1"/>
        <v>-71600</v>
      </c>
      <c r="H39" s="60"/>
      <c r="I39" s="61" t="s">
        <v>379</v>
      </c>
    </row>
    <row r="40" spans="1:9" ht="67.5" x14ac:dyDescent="0.2">
      <c r="A40" s="18" t="s">
        <v>47</v>
      </c>
      <c r="B40" s="19" t="s">
        <v>19</v>
      </c>
      <c r="C40" s="20">
        <v>1600000</v>
      </c>
      <c r="D40" s="20" t="s">
        <v>21</v>
      </c>
      <c r="E40" s="21">
        <v>870000</v>
      </c>
      <c r="F40" s="10">
        <f t="shared" si="0"/>
        <v>54.374999999999993</v>
      </c>
      <c r="G40" s="10">
        <f t="shared" si="1"/>
        <v>-730000</v>
      </c>
      <c r="H40" s="60"/>
      <c r="I40" s="61" t="s">
        <v>340</v>
      </c>
    </row>
    <row r="41" spans="1:9" ht="22.5" x14ac:dyDescent="0.2">
      <c r="A41" s="18" t="s">
        <v>48</v>
      </c>
      <c r="B41" s="19" t="s">
        <v>19</v>
      </c>
      <c r="C41" s="20">
        <v>1557600</v>
      </c>
      <c r="D41" s="20" t="s">
        <v>21</v>
      </c>
      <c r="E41" s="21">
        <v>270723</v>
      </c>
      <c r="F41" s="10">
        <f t="shared" si="0"/>
        <v>17.3807781201849</v>
      </c>
      <c r="G41" s="10">
        <f t="shared" si="1"/>
        <v>-1286877</v>
      </c>
      <c r="H41" s="60"/>
      <c r="I41" s="61" t="s">
        <v>329</v>
      </c>
    </row>
    <row r="42" spans="1:9" ht="22.5" x14ac:dyDescent="0.2">
      <c r="A42" s="18" t="s">
        <v>49</v>
      </c>
      <c r="B42" s="19" t="s">
        <v>19</v>
      </c>
      <c r="C42" s="20">
        <v>174100</v>
      </c>
      <c r="D42" s="20" t="s">
        <v>21</v>
      </c>
      <c r="E42" s="21">
        <v>163780.57999999999</v>
      </c>
      <c r="F42" s="10">
        <f t="shared" si="0"/>
        <v>94.072705341757597</v>
      </c>
      <c r="G42" s="10">
        <f t="shared" si="1"/>
        <v>-10319.420000000013</v>
      </c>
      <c r="H42" s="60"/>
      <c r="I42" s="61" t="s">
        <v>330</v>
      </c>
    </row>
    <row r="43" spans="1:9" ht="45" x14ac:dyDescent="0.2">
      <c r="A43" s="18" t="s">
        <v>50</v>
      </c>
      <c r="B43" s="19" t="s">
        <v>19</v>
      </c>
      <c r="C43" s="20">
        <v>4200000</v>
      </c>
      <c r="D43" s="20" t="s">
        <v>21</v>
      </c>
      <c r="E43" s="21">
        <v>4196150</v>
      </c>
      <c r="F43" s="10">
        <f t="shared" si="0"/>
        <v>99.908333333333331</v>
      </c>
      <c r="G43" s="10">
        <f t="shared" si="1"/>
        <v>-3850</v>
      </c>
      <c r="H43" s="60"/>
      <c r="I43" s="61" t="s">
        <v>379</v>
      </c>
    </row>
    <row r="44" spans="1:9" ht="45" x14ac:dyDescent="0.2">
      <c r="A44" s="18" t="s">
        <v>51</v>
      </c>
      <c r="B44" s="19" t="s">
        <v>19</v>
      </c>
      <c r="C44" s="20">
        <v>17155700</v>
      </c>
      <c r="D44" s="20" t="s">
        <v>21</v>
      </c>
      <c r="E44" s="21">
        <v>9076137.2400000002</v>
      </c>
      <c r="F44" s="10">
        <f t="shared" si="0"/>
        <v>52.904499612373733</v>
      </c>
      <c r="G44" s="10">
        <f t="shared" si="1"/>
        <v>-8079562.7599999998</v>
      </c>
      <c r="H44" s="60"/>
      <c r="I44" s="61" t="s">
        <v>379</v>
      </c>
    </row>
    <row r="45" spans="1:9" ht="45" x14ac:dyDescent="0.2">
      <c r="A45" s="18" t="s">
        <v>52</v>
      </c>
      <c r="B45" s="19" t="s">
        <v>19</v>
      </c>
      <c r="C45" s="20">
        <v>10297000</v>
      </c>
      <c r="D45" s="20" t="s">
        <v>21</v>
      </c>
      <c r="E45" s="21">
        <v>10296444.289999999</v>
      </c>
      <c r="F45" s="10">
        <f t="shared" si="0"/>
        <v>99.9946031853938</v>
      </c>
      <c r="G45" s="10">
        <f t="shared" si="1"/>
        <v>-555.71000000089407</v>
      </c>
      <c r="H45" s="60"/>
      <c r="I45" s="61" t="s">
        <v>379</v>
      </c>
    </row>
    <row r="46" spans="1:9" ht="22.5" x14ac:dyDescent="0.2">
      <c r="A46" s="18" t="s">
        <v>53</v>
      </c>
      <c r="B46" s="19" t="s">
        <v>19</v>
      </c>
      <c r="C46" s="20">
        <v>56500000</v>
      </c>
      <c r="D46" s="20" t="s">
        <v>21</v>
      </c>
      <c r="E46" s="21">
        <v>51711370</v>
      </c>
      <c r="F46" s="10">
        <f t="shared" si="0"/>
        <v>91.524548672566368</v>
      </c>
      <c r="G46" s="10">
        <f t="shared" si="1"/>
        <v>-4788630</v>
      </c>
      <c r="H46" s="60"/>
      <c r="I46" s="61" t="s">
        <v>329</v>
      </c>
    </row>
    <row r="47" spans="1:9" ht="45" x14ac:dyDescent="0.2">
      <c r="A47" s="18" t="s">
        <v>54</v>
      </c>
      <c r="B47" s="19" t="s">
        <v>19</v>
      </c>
      <c r="C47" s="20">
        <v>824700</v>
      </c>
      <c r="D47" s="20" t="s">
        <v>21</v>
      </c>
      <c r="E47" s="21">
        <v>771375</v>
      </c>
      <c r="F47" s="10">
        <f t="shared" si="0"/>
        <v>93.534012368133872</v>
      </c>
      <c r="G47" s="10">
        <f t="shared" si="1"/>
        <v>-53325</v>
      </c>
      <c r="H47" s="60"/>
      <c r="I47" s="61" t="s">
        <v>379</v>
      </c>
    </row>
    <row r="48" spans="1:9" ht="45" x14ac:dyDescent="0.2">
      <c r="A48" s="18" t="s">
        <v>55</v>
      </c>
      <c r="B48" s="19" t="s">
        <v>19</v>
      </c>
      <c r="C48" s="20">
        <v>614787188.63</v>
      </c>
      <c r="D48" s="20" t="s">
        <v>21</v>
      </c>
      <c r="E48" s="21">
        <v>411319934.01999998</v>
      </c>
      <c r="F48" s="10">
        <f t="shared" si="0"/>
        <v>66.904441346051925</v>
      </c>
      <c r="G48" s="10">
        <f t="shared" si="1"/>
        <v>-203467254.61000001</v>
      </c>
      <c r="H48" s="60"/>
      <c r="I48" s="61" t="s">
        <v>379</v>
      </c>
    </row>
    <row r="49" spans="1:9" ht="45" x14ac:dyDescent="0.2">
      <c r="A49" s="18" t="s">
        <v>56</v>
      </c>
      <c r="B49" s="19" t="s">
        <v>19</v>
      </c>
      <c r="C49" s="20">
        <v>401181700</v>
      </c>
      <c r="D49" s="20" t="s">
        <v>21</v>
      </c>
      <c r="E49" s="21">
        <v>400046990.06</v>
      </c>
      <c r="F49" s="10">
        <f t="shared" si="0"/>
        <v>99.717158100681061</v>
      </c>
      <c r="G49" s="10">
        <f t="shared" si="1"/>
        <v>-1134709.9399999976</v>
      </c>
      <c r="H49" s="60"/>
      <c r="I49" s="61" t="s">
        <v>379</v>
      </c>
    </row>
    <row r="50" spans="1:9" ht="45" x14ac:dyDescent="0.2">
      <c r="A50" s="18" t="s">
        <v>57</v>
      </c>
      <c r="B50" s="19" t="s">
        <v>19</v>
      </c>
      <c r="C50" s="20">
        <v>45638400</v>
      </c>
      <c r="D50" s="20" t="s">
        <v>21</v>
      </c>
      <c r="E50" s="21">
        <v>45532656</v>
      </c>
      <c r="F50" s="10">
        <f t="shared" si="0"/>
        <v>99.768300378628524</v>
      </c>
      <c r="G50" s="10">
        <f t="shared" si="1"/>
        <v>-105744</v>
      </c>
      <c r="H50" s="60"/>
      <c r="I50" s="61" t="s">
        <v>379</v>
      </c>
    </row>
    <row r="51" spans="1:9" ht="45" x14ac:dyDescent="0.2">
      <c r="A51" s="18" t="s">
        <v>58</v>
      </c>
      <c r="B51" s="19" t="s">
        <v>19</v>
      </c>
      <c r="C51" s="20">
        <v>75000000</v>
      </c>
      <c r="D51" s="20" t="s">
        <v>21</v>
      </c>
      <c r="E51" s="21">
        <v>22500000</v>
      </c>
      <c r="F51" s="10">
        <f>IF(OR(E51="-",E51&lt;0,C51&lt;0),"-",(IF(OR(C51=0,C51="-"),"-",E51/C51*100)))</f>
        <v>30</v>
      </c>
      <c r="G51" s="10">
        <f t="shared" si="1"/>
        <v>-52500000</v>
      </c>
      <c r="H51" s="60"/>
      <c r="I51" s="61" t="s">
        <v>379</v>
      </c>
    </row>
    <row r="52" spans="1:9" ht="56.25" x14ac:dyDescent="0.2">
      <c r="A52" s="18" t="s">
        <v>59</v>
      </c>
      <c r="B52" s="19" t="s">
        <v>19</v>
      </c>
      <c r="C52" s="20">
        <v>2032800</v>
      </c>
      <c r="D52" s="20" t="s">
        <v>21</v>
      </c>
      <c r="E52" s="21">
        <v>1934950.67</v>
      </c>
      <c r="F52" s="10">
        <f t="shared" si="0"/>
        <v>95.186475304998027</v>
      </c>
      <c r="G52" s="10">
        <f t="shared" si="1"/>
        <v>-97849.330000000075</v>
      </c>
      <c r="H52" s="60"/>
      <c r="I52" s="61" t="s">
        <v>341</v>
      </c>
    </row>
    <row r="53" spans="1:9" ht="213.75" x14ac:dyDescent="0.2">
      <c r="A53" s="18" t="s">
        <v>60</v>
      </c>
      <c r="B53" s="19" t="s">
        <v>19</v>
      </c>
      <c r="C53" s="20">
        <v>125479200</v>
      </c>
      <c r="D53" s="20" t="s">
        <v>21</v>
      </c>
      <c r="E53" s="21">
        <v>125262642</v>
      </c>
      <c r="F53" s="10">
        <f t="shared" si="0"/>
        <v>99.827415221008735</v>
      </c>
      <c r="G53" s="10">
        <f t="shared" si="1"/>
        <v>-216558</v>
      </c>
      <c r="H53" s="60"/>
      <c r="I53" s="61" t="s">
        <v>370</v>
      </c>
    </row>
    <row r="54" spans="1:9" ht="90" x14ac:dyDescent="0.2">
      <c r="A54" s="18" t="s">
        <v>61</v>
      </c>
      <c r="B54" s="19" t="s">
        <v>19</v>
      </c>
      <c r="C54" s="20">
        <v>70967300</v>
      </c>
      <c r="D54" s="20" t="s">
        <v>21</v>
      </c>
      <c r="E54" s="21">
        <v>66804962.630000003</v>
      </c>
      <c r="F54" s="10">
        <f t="shared" si="0"/>
        <v>94.134851727485753</v>
      </c>
      <c r="G54" s="10">
        <f t="shared" si="1"/>
        <v>-4162337.3699999973</v>
      </c>
      <c r="H54" s="60"/>
      <c r="I54" s="61" t="s">
        <v>342</v>
      </c>
    </row>
    <row r="55" spans="1:9" ht="45" x14ac:dyDescent="0.2">
      <c r="A55" s="18" t="s">
        <v>62</v>
      </c>
      <c r="B55" s="19" t="s">
        <v>19</v>
      </c>
      <c r="C55" s="20">
        <v>75365000</v>
      </c>
      <c r="D55" s="20" t="s">
        <v>21</v>
      </c>
      <c r="E55" s="21">
        <v>74776431.769999996</v>
      </c>
      <c r="F55" s="10">
        <f t="shared" si="0"/>
        <v>99.219043017315727</v>
      </c>
      <c r="G55" s="10">
        <f t="shared" si="1"/>
        <v>-588568.23000000417</v>
      </c>
      <c r="H55" s="60"/>
      <c r="I55" s="61" t="s">
        <v>379</v>
      </c>
    </row>
    <row r="56" spans="1:9" ht="45" x14ac:dyDescent="0.2">
      <c r="A56" s="18" t="s">
        <v>63</v>
      </c>
      <c r="B56" s="19" t="s">
        <v>19</v>
      </c>
      <c r="C56" s="20">
        <v>106575000</v>
      </c>
      <c r="D56" s="20" t="s">
        <v>21</v>
      </c>
      <c r="E56" s="21">
        <v>103020957.84999999</v>
      </c>
      <c r="F56" s="10">
        <f t="shared" si="0"/>
        <v>96.665219657518179</v>
      </c>
      <c r="G56" s="10">
        <f t="shared" si="1"/>
        <v>-3554042.150000006</v>
      </c>
      <c r="H56" s="60"/>
      <c r="I56" s="61" t="s">
        <v>379</v>
      </c>
    </row>
    <row r="57" spans="1:9" ht="45" x14ac:dyDescent="0.2">
      <c r="A57" s="18" t="s">
        <v>64</v>
      </c>
      <c r="B57" s="19" t="s">
        <v>19</v>
      </c>
      <c r="C57" s="20">
        <v>25295000</v>
      </c>
      <c r="D57" s="20" t="s">
        <v>21</v>
      </c>
      <c r="E57" s="21">
        <v>24931695.559999999</v>
      </c>
      <c r="F57" s="10">
        <f t="shared" si="0"/>
        <v>98.563730223364303</v>
      </c>
      <c r="G57" s="10">
        <f t="shared" si="1"/>
        <v>-363304.44000000134</v>
      </c>
      <c r="H57" s="60"/>
      <c r="I57" s="61" t="s">
        <v>379</v>
      </c>
    </row>
    <row r="58" spans="1:9" ht="45" x14ac:dyDescent="0.2">
      <c r="A58" s="18" t="s">
        <v>65</v>
      </c>
      <c r="B58" s="19" t="s">
        <v>19</v>
      </c>
      <c r="C58" s="20">
        <v>99830000</v>
      </c>
      <c r="D58" s="20" t="s">
        <v>21</v>
      </c>
      <c r="E58" s="21">
        <v>96448638.040000007</v>
      </c>
      <c r="F58" s="10">
        <f t="shared" si="0"/>
        <v>96.612879935891016</v>
      </c>
      <c r="G58" s="10">
        <f t="shared" si="1"/>
        <v>-3381361.9599999934</v>
      </c>
      <c r="H58" s="60"/>
      <c r="I58" s="61" t="s">
        <v>379</v>
      </c>
    </row>
    <row r="59" spans="1:9" ht="45" x14ac:dyDescent="0.2">
      <c r="A59" s="18" t="s">
        <v>66</v>
      </c>
      <c r="B59" s="19" t="s">
        <v>19</v>
      </c>
      <c r="C59" s="20">
        <v>163085900</v>
      </c>
      <c r="D59" s="20" t="s">
        <v>21</v>
      </c>
      <c r="E59" s="21">
        <v>163068788.59</v>
      </c>
      <c r="F59" s="10">
        <f t="shared" si="0"/>
        <v>99.989507731814953</v>
      </c>
      <c r="G59" s="10">
        <f t="shared" si="1"/>
        <v>-17111.409999996424</v>
      </c>
      <c r="H59" s="60"/>
      <c r="I59" s="61" t="s">
        <v>379</v>
      </c>
    </row>
    <row r="60" spans="1:9" ht="45" x14ac:dyDescent="0.2">
      <c r="A60" s="18" t="s">
        <v>67</v>
      </c>
      <c r="B60" s="19" t="s">
        <v>19</v>
      </c>
      <c r="C60" s="20">
        <v>153978800</v>
      </c>
      <c r="D60" s="20" t="s">
        <v>21</v>
      </c>
      <c r="E60" s="21">
        <v>153824134.59999999</v>
      </c>
      <c r="F60" s="10">
        <f t="shared" si="0"/>
        <v>99.899554094459759</v>
      </c>
      <c r="G60" s="10">
        <f t="shared" si="1"/>
        <v>-154665.40000000596</v>
      </c>
      <c r="H60" s="60"/>
      <c r="I60" s="61" t="s">
        <v>379</v>
      </c>
    </row>
    <row r="61" spans="1:9" ht="45" x14ac:dyDescent="0.2">
      <c r="A61" s="18" t="s">
        <v>68</v>
      </c>
      <c r="B61" s="19" t="s">
        <v>19</v>
      </c>
      <c r="C61" s="20">
        <v>218111500</v>
      </c>
      <c r="D61" s="20" t="s">
        <v>21</v>
      </c>
      <c r="E61" s="21">
        <v>217830000</v>
      </c>
      <c r="F61" s="10">
        <f t="shared" si="0"/>
        <v>99.870937570921285</v>
      </c>
      <c r="G61" s="10">
        <f t="shared" si="1"/>
        <v>-281500</v>
      </c>
      <c r="H61" s="60"/>
      <c r="I61" s="61" t="s">
        <v>379</v>
      </c>
    </row>
    <row r="62" spans="1:9" ht="45" x14ac:dyDescent="0.2">
      <c r="A62" s="18" t="s">
        <v>69</v>
      </c>
      <c r="B62" s="19" t="s">
        <v>19</v>
      </c>
      <c r="C62" s="20">
        <v>8636700</v>
      </c>
      <c r="D62" s="20" t="s">
        <v>21</v>
      </c>
      <c r="E62" s="21">
        <v>7826532</v>
      </c>
      <c r="F62" s="10">
        <f t="shared" si="0"/>
        <v>90.61947271527319</v>
      </c>
      <c r="G62" s="10">
        <f t="shared" si="1"/>
        <v>-810168</v>
      </c>
      <c r="H62" s="60"/>
      <c r="I62" s="61" t="s">
        <v>379</v>
      </c>
    </row>
    <row r="63" spans="1:9" ht="45" x14ac:dyDescent="0.2">
      <c r="A63" s="18" t="s">
        <v>70</v>
      </c>
      <c r="B63" s="19" t="s">
        <v>19</v>
      </c>
      <c r="C63" s="20">
        <v>5033200</v>
      </c>
      <c r="D63" s="20" t="s">
        <v>21</v>
      </c>
      <c r="E63" s="21">
        <v>5032844.74</v>
      </c>
      <c r="F63" s="10">
        <f t="shared" si="0"/>
        <v>99.992941667328935</v>
      </c>
      <c r="G63" s="10">
        <f t="shared" si="1"/>
        <v>-355.25999999977648</v>
      </c>
      <c r="H63" s="60"/>
      <c r="I63" s="61" t="s">
        <v>379</v>
      </c>
    </row>
    <row r="64" spans="1:9" ht="45" x14ac:dyDescent="0.2">
      <c r="A64" s="18" t="s">
        <v>71</v>
      </c>
      <c r="B64" s="19" t="s">
        <v>19</v>
      </c>
      <c r="C64" s="20">
        <v>77705200</v>
      </c>
      <c r="D64" s="20" t="s">
        <v>21</v>
      </c>
      <c r="E64" s="21">
        <v>74474219.700000003</v>
      </c>
      <c r="F64" s="10">
        <f t="shared" si="0"/>
        <v>95.84200246572945</v>
      </c>
      <c r="G64" s="10">
        <f t="shared" si="1"/>
        <v>-3230980.299999997</v>
      </c>
      <c r="H64" s="60"/>
      <c r="I64" s="61" t="s">
        <v>379</v>
      </c>
    </row>
    <row r="65" spans="1:9" ht="45" x14ac:dyDescent="0.2">
      <c r="A65" s="18" t="s">
        <v>72</v>
      </c>
      <c r="B65" s="19" t="s">
        <v>19</v>
      </c>
      <c r="C65" s="20">
        <v>114117200</v>
      </c>
      <c r="D65" s="20" t="s">
        <v>21</v>
      </c>
      <c r="E65" s="21">
        <v>111291678.81</v>
      </c>
      <c r="F65" s="10">
        <f t="shared" si="0"/>
        <v>97.52401812347307</v>
      </c>
      <c r="G65" s="10">
        <f t="shared" si="1"/>
        <v>-2825521.1899999976</v>
      </c>
      <c r="H65" s="60"/>
      <c r="I65" s="61" t="s">
        <v>379</v>
      </c>
    </row>
    <row r="66" spans="1:9" ht="45" x14ac:dyDescent="0.2">
      <c r="A66" s="18" t="s">
        <v>73</v>
      </c>
      <c r="B66" s="19" t="s">
        <v>19</v>
      </c>
      <c r="C66" s="20">
        <v>32200</v>
      </c>
      <c r="D66" s="20" t="s">
        <v>21</v>
      </c>
      <c r="E66" s="21">
        <v>32067.599999999999</v>
      </c>
      <c r="F66" s="10">
        <f t="shared" si="0"/>
        <v>99.588819875776394</v>
      </c>
      <c r="G66" s="10">
        <f t="shared" si="1"/>
        <v>-132.40000000000146</v>
      </c>
      <c r="H66" s="60"/>
      <c r="I66" s="61" t="s">
        <v>379</v>
      </c>
    </row>
    <row r="67" spans="1:9" ht="45" x14ac:dyDescent="0.2">
      <c r="A67" s="18" t="s">
        <v>74</v>
      </c>
      <c r="B67" s="19" t="s">
        <v>19</v>
      </c>
      <c r="C67" s="20">
        <v>1460659900</v>
      </c>
      <c r="D67" s="20" t="s">
        <v>21</v>
      </c>
      <c r="E67" s="21">
        <v>1446757562.55</v>
      </c>
      <c r="F67" s="10">
        <f t="shared" si="0"/>
        <v>99.048215299810721</v>
      </c>
      <c r="G67" s="10">
        <f t="shared" si="1"/>
        <v>-13902337.450000048</v>
      </c>
      <c r="H67" s="60"/>
      <c r="I67" s="61" t="s">
        <v>379</v>
      </c>
    </row>
    <row r="68" spans="1:9" ht="45" x14ac:dyDescent="0.2">
      <c r="A68" s="18" t="s">
        <v>75</v>
      </c>
      <c r="B68" s="19" t="s">
        <v>19</v>
      </c>
      <c r="C68" s="20">
        <v>5573008.5199999996</v>
      </c>
      <c r="D68" s="20" t="s">
        <v>21</v>
      </c>
      <c r="E68" s="21">
        <v>5570101.4900000002</v>
      </c>
      <c r="F68" s="10">
        <f t="shared" si="0"/>
        <v>99.947837330778029</v>
      </c>
      <c r="G68" s="10">
        <f t="shared" si="1"/>
        <v>-2907.0299999993294</v>
      </c>
      <c r="H68" s="60"/>
      <c r="I68" s="61" t="s">
        <v>379</v>
      </c>
    </row>
    <row r="69" spans="1:9" ht="45" x14ac:dyDescent="0.2">
      <c r="A69" s="18" t="s">
        <v>76</v>
      </c>
      <c r="B69" s="19" t="s">
        <v>19</v>
      </c>
      <c r="C69" s="20">
        <v>336200</v>
      </c>
      <c r="D69" s="20" t="s">
        <v>21</v>
      </c>
      <c r="E69" s="21">
        <v>334655.40000000002</v>
      </c>
      <c r="F69" s="10">
        <f t="shared" si="0"/>
        <v>99.540571088637719</v>
      </c>
      <c r="G69" s="10">
        <f t="shared" si="1"/>
        <v>-1544.5999999999767</v>
      </c>
      <c r="H69" s="60"/>
      <c r="I69" s="61" t="s">
        <v>379</v>
      </c>
    </row>
    <row r="70" spans="1:9" ht="45" x14ac:dyDescent="0.2">
      <c r="A70" s="18" t="s">
        <v>77</v>
      </c>
      <c r="B70" s="19" t="s">
        <v>19</v>
      </c>
      <c r="C70" s="20">
        <v>446224600</v>
      </c>
      <c r="D70" s="20" t="s">
        <v>21</v>
      </c>
      <c r="E70" s="21">
        <v>446101482.52999997</v>
      </c>
      <c r="F70" s="10">
        <f t="shared" si="0"/>
        <v>99.972409080539265</v>
      </c>
      <c r="G70" s="10">
        <f t="shared" si="1"/>
        <v>-123117.47000002861</v>
      </c>
      <c r="H70" s="60"/>
      <c r="I70" s="61" t="s">
        <v>379</v>
      </c>
    </row>
    <row r="71" spans="1:9" ht="45" x14ac:dyDescent="0.2">
      <c r="A71" s="18" t="s">
        <v>78</v>
      </c>
      <c r="B71" s="19" t="s">
        <v>19</v>
      </c>
      <c r="C71" s="20">
        <v>338925800</v>
      </c>
      <c r="D71" s="20" t="s">
        <v>21</v>
      </c>
      <c r="E71" s="21">
        <v>328580631.74000001</v>
      </c>
      <c r="F71" s="10">
        <f t="shared" si="0"/>
        <v>96.947659853572674</v>
      </c>
      <c r="G71" s="10">
        <f t="shared" si="1"/>
        <v>-10345168.25999999</v>
      </c>
      <c r="H71" s="60"/>
      <c r="I71" s="61" t="s">
        <v>379</v>
      </c>
    </row>
    <row r="72" spans="1:9" ht="22.5" x14ac:dyDescent="0.2">
      <c r="A72" s="18" t="s">
        <v>79</v>
      </c>
      <c r="B72" s="19" t="s">
        <v>19</v>
      </c>
      <c r="C72" s="20">
        <v>10695000</v>
      </c>
      <c r="D72" s="20" t="s">
        <v>21</v>
      </c>
      <c r="E72" s="21">
        <v>9163252</v>
      </c>
      <c r="F72" s="10">
        <f t="shared" si="0"/>
        <v>85.677905563347352</v>
      </c>
      <c r="G72" s="10">
        <f t="shared" si="1"/>
        <v>-1531748</v>
      </c>
      <c r="H72" s="60"/>
      <c r="I72" s="61" t="s">
        <v>329</v>
      </c>
    </row>
    <row r="73" spans="1:9" ht="1.9" customHeight="1" x14ac:dyDescent="0.2">
      <c r="A73" s="22"/>
      <c r="B73" s="23"/>
      <c r="C73" s="24"/>
      <c r="D73" s="25"/>
      <c r="E73" s="25"/>
      <c r="F73" s="24"/>
      <c r="G73" s="24"/>
      <c r="H73" s="24"/>
      <c r="I73" s="24"/>
    </row>
  </sheetData>
  <mergeCells count="10">
    <mergeCell ref="A3:I3"/>
    <mergeCell ref="A4:I4"/>
    <mergeCell ref="B6:H6"/>
    <mergeCell ref="A10:A11"/>
    <mergeCell ref="B10:B11"/>
    <mergeCell ref="C10:C11"/>
    <mergeCell ref="D10:D11"/>
    <mergeCell ref="E10:E11"/>
    <mergeCell ref="F10:G10"/>
    <mergeCell ref="H10:I10"/>
  </mergeCells>
  <conditionalFormatting sqref="F8:H9">
    <cfRule type="cellIs" priority="1" stopIfTrue="1" operator="equal">
      <formula>0</formula>
    </cfRule>
  </conditionalFormatting>
  <pageMargins left="0.78740157480314965" right="0.78740157480314965" top="0.39370078740157483" bottom="0.39370078740157483" header="0.31496062992125984" footer="0.31496062992125984"/>
  <pageSetup paperSize="9" scale="35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3"/>
  <sheetViews>
    <sheetView view="pageBreakPreview" topLeftCell="A139" zoomScale="60" zoomScaleNormal="100" workbookViewId="0">
      <selection activeCell="E175" sqref="E175"/>
    </sheetView>
  </sheetViews>
  <sheetFormatPr defaultRowHeight="10.5" customHeight="1" x14ac:dyDescent="0.2"/>
  <cols>
    <col min="1" max="1" width="40.7109375" customWidth="1"/>
    <col min="2" max="2" width="9.7109375" customWidth="1"/>
    <col min="3" max="5" width="24.7109375" customWidth="1"/>
    <col min="6" max="6" width="28.7109375" customWidth="1"/>
    <col min="7" max="7" width="24.7109375" customWidth="1"/>
    <col min="8" max="8" width="22.140625" customWidth="1"/>
    <col min="9" max="9" width="40.7109375" customWidth="1"/>
  </cols>
  <sheetData>
    <row r="1" spans="1:9" ht="12.75" x14ac:dyDescent="0.2">
      <c r="A1" s="2"/>
      <c r="B1" s="6" t="s">
        <v>6</v>
      </c>
      <c r="C1" s="2"/>
      <c r="D1" s="2"/>
      <c r="E1" s="2"/>
      <c r="F1" s="2"/>
      <c r="G1" s="2"/>
      <c r="H1" s="2"/>
      <c r="I1" s="2"/>
    </row>
    <row r="2" spans="1:9" ht="18.399999999999999" customHeight="1" x14ac:dyDescent="0.2">
      <c r="A2" s="68" t="s">
        <v>7</v>
      </c>
      <c r="B2" s="68" t="s">
        <v>8</v>
      </c>
      <c r="C2" s="68" t="s">
        <v>9</v>
      </c>
      <c r="D2" s="69" t="s">
        <v>10</v>
      </c>
      <c r="E2" s="68" t="s">
        <v>16</v>
      </c>
      <c r="F2" s="71" t="s">
        <v>11</v>
      </c>
      <c r="G2" s="72"/>
      <c r="H2" s="73" t="s">
        <v>12</v>
      </c>
      <c r="I2" s="72"/>
    </row>
    <row r="3" spans="1:9" ht="24.6" customHeight="1" x14ac:dyDescent="0.2">
      <c r="A3" s="68"/>
      <c r="B3" s="68"/>
      <c r="C3" s="68"/>
      <c r="D3" s="70"/>
      <c r="E3" s="68"/>
      <c r="F3" s="7" t="s">
        <v>13</v>
      </c>
      <c r="G3" s="7" t="s">
        <v>17</v>
      </c>
      <c r="H3" s="7" t="s">
        <v>14</v>
      </c>
      <c r="I3" s="7" t="s">
        <v>15</v>
      </c>
    </row>
    <row r="4" spans="1:9" ht="12.75" x14ac:dyDescent="0.2">
      <c r="A4" s="26">
        <v>1</v>
      </c>
      <c r="B4" s="26">
        <v>2</v>
      </c>
      <c r="C4" s="26">
        <v>3</v>
      </c>
      <c r="D4" s="26">
        <v>4</v>
      </c>
      <c r="E4" s="27">
        <v>5</v>
      </c>
      <c r="F4" s="7">
        <v>6</v>
      </c>
      <c r="G4" s="7">
        <v>7</v>
      </c>
      <c r="H4" s="7">
        <v>8</v>
      </c>
      <c r="I4" s="7">
        <v>9</v>
      </c>
    </row>
    <row r="5" spans="1:9" ht="12.75" x14ac:dyDescent="0.2">
      <c r="A5" s="8" t="s">
        <v>80</v>
      </c>
      <c r="B5" s="9" t="s">
        <v>81</v>
      </c>
      <c r="C5" s="10">
        <v>144781533565.85001</v>
      </c>
      <c r="D5" s="10">
        <v>144781533565.85001</v>
      </c>
      <c r="E5" s="11">
        <v>141011668090.34</v>
      </c>
      <c r="F5" s="10">
        <f>IF(OR(E5="-",E5&lt;0,C5&lt;0),"-",(IF(OR(C5=0,C5="-"),"-",E5/C5*100)))</f>
        <v>97.396169675329915</v>
      </c>
      <c r="G5" s="28">
        <f>IF(C5=E5,"-",IF(E5="-",0,E5)-IF(C5="-",0,C5))</f>
        <v>-3769865475.5100098</v>
      </c>
      <c r="H5" s="28"/>
      <c r="I5" s="29"/>
    </row>
    <row r="6" spans="1:9" ht="12.75" x14ac:dyDescent="0.2">
      <c r="A6" s="30" t="s">
        <v>20</v>
      </c>
      <c r="B6" s="14"/>
      <c r="C6" s="15"/>
      <c r="D6" s="15"/>
      <c r="E6" s="16"/>
      <c r="F6" s="15"/>
      <c r="G6" s="31"/>
      <c r="H6" s="31"/>
      <c r="I6" s="32"/>
    </row>
    <row r="7" spans="1:9" ht="45" x14ac:dyDescent="0.2">
      <c r="A7" s="33" t="s">
        <v>82</v>
      </c>
      <c r="B7" s="19" t="s">
        <v>81</v>
      </c>
      <c r="C7" s="20">
        <v>29834451.690000001</v>
      </c>
      <c r="D7" s="20">
        <v>29834451.690000001</v>
      </c>
      <c r="E7" s="21" t="s">
        <v>21</v>
      </c>
      <c r="F7" s="10" t="str">
        <f t="shared" ref="F7:F33" si="0">IF(OR(E7="-",E7&lt;0,C7&lt;0),"-",(IF(OR(C7=0,C7="-"),"-",E7/C7*100)))</f>
        <v>-</v>
      </c>
      <c r="G7" s="28">
        <f t="shared" ref="G7:G33" si="1">IF(C7=E7,"-",IF(E7="-",0,E7)-IF(C7="-",0,C7))</f>
        <v>-29834451.690000001</v>
      </c>
      <c r="H7" s="56" t="s">
        <v>279</v>
      </c>
      <c r="I7" s="59" t="s">
        <v>343</v>
      </c>
    </row>
    <row r="8" spans="1:9" ht="22.5" x14ac:dyDescent="0.2">
      <c r="A8" s="33" t="s">
        <v>83</v>
      </c>
      <c r="B8" s="19" t="s">
        <v>81</v>
      </c>
      <c r="C8" s="20">
        <v>20000000</v>
      </c>
      <c r="D8" s="20">
        <v>20000000</v>
      </c>
      <c r="E8" s="21">
        <v>7131440.8300000001</v>
      </c>
      <c r="F8" s="10">
        <f t="shared" si="0"/>
        <v>35.657204149999998</v>
      </c>
      <c r="G8" s="28">
        <f t="shared" si="1"/>
        <v>-12868559.17</v>
      </c>
      <c r="H8" s="56" t="s">
        <v>279</v>
      </c>
      <c r="I8" s="59" t="s">
        <v>344</v>
      </c>
    </row>
    <row r="9" spans="1:9" ht="33.75" x14ac:dyDescent="0.2">
      <c r="A9" s="33" t="s">
        <v>84</v>
      </c>
      <c r="B9" s="19" t="s">
        <v>81</v>
      </c>
      <c r="C9" s="20">
        <v>260366082.06999999</v>
      </c>
      <c r="D9" s="20">
        <v>260366082.06999999</v>
      </c>
      <c r="E9" s="21">
        <v>219631007.25999999</v>
      </c>
      <c r="F9" s="10">
        <f t="shared" si="0"/>
        <v>84.354692252484611</v>
      </c>
      <c r="G9" s="28">
        <f t="shared" si="1"/>
        <v>-40735074.810000002</v>
      </c>
      <c r="H9" s="56" t="s">
        <v>287</v>
      </c>
      <c r="I9" s="59" t="s">
        <v>345</v>
      </c>
    </row>
    <row r="10" spans="1:9" ht="33.75" x14ac:dyDescent="0.2">
      <c r="A10" s="33" t="s">
        <v>85</v>
      </c>
      <c r="B10" s="19" t="s">
        <v>81</v>
      </c>
      <c r="C10" s="20">
        <v>75853072.640000001</v>
      </c>
      <c r="D10" s="20">
        <v>75853072.640000001</v>
      </c>
      <c r="E10" s="21">
        <v>14231896.560000001</v>
      </c>
      <c r="F10" s="10">
        <f t="shared" si="0"/>
        <v>18.762452283963274</v>
      </c>
      <c r="G10" s="28">
        <f t="shared" si="1"/>
        <v>-61621176.079999998</v>
      </c>
      <c r="H10" s="56" t="s">
        <v>279</v>
      </c>
      <c r="I10" s="59" t="s">
        <v>346</v>
      </c>
    </row>
    <row r="11" spans="1:9" ht="22.5" x14ac:dyDescent="0.2">
      <c r="A11" s="33" t="s">
        <v>86</v>
      </c>
      <c r="B11" s="19" t="s">
        <v>81</v>
      </c>
      <c r="C11" s="20">
        <v>20000000</v>
      </c>
      <c r="D11" s="20">
        <v>20000000</v>
      </c>
      <c r="E11" s="21">
        <v>17000000</v>
      </c>
      <c r="F11" s="10">
        <f t="shared" si="0"/>
        <v>85</v>
      </c>
      <c r="G11" s="28">
        <f t="shared" si="1"/>
        <v>-3000000</v>
      </c>
      <c r="H11" s="56" t="s">
        <v>286</v>
      </c>
      <c r="I11" s="59" t="s">
        <v>347</v>
      </c>
    </row>
    <row r="12" spans="1:9" ht="22.5" x14ac:dyDescent="0.2">
      <c r="A12" s="33" t="s">
        <v>87</v>
      </c>
      <c r="B12" s="19" t="s">
        <v>81</v>
      </c>
      <c r="C12" s="20">
        <v>791342334.15999997</v>
      </c>
      <c r="D12" s="20">
        <v>791342334.15999997</v>
      </c>
      <c r="E12" s="21">
        <v>474160983.38999999</v>
      </c>
      <c r="F12" s="10">
        <f t="shared" si="0"/>
        <v>59.918566582604981</v>
      </c>
      <c r="G12" s="28">
        <f t="shared" si="1"/>
        <v>-317181350.76999998</v>
      </c>
      <c r="H12" s="56" t="s">
        <v>279</v>
      </c>
      <c r="I12" s="59" t="s">
        <v>348</v>
      </c>
    </row>
    <row r="13" spans="1:9" ht="33.75" x14ac:dyDescent="0.2">
      <c r="A13" s="33" t="s">
        <v>88</v>
      </c>
      <c r="B13" s="19" t="s">
        <v>81</v>
      </c>
      <c r="C13" s="20">
        <v>472054982.85000002</v>
      </c>
      <c r="D13" s="20">
        <v>472054982.85000002</v>
      </c>
      <c r="E13" s="21">
        <v>409588820.25</v>
      </c>
      <c r="F13" s="10">
        <f t="shared" si="0"/>
        <v>86.767184995513702</v>
      </c>
      <c r="G13" s="28">
        <f t="shared" si="1"/>
        <v>-62466162.600000024</v>
      </c>
      <c r="H13" s="56" t="s">
        <v>287</v>
      </c>
      <c r="I13" s="59" t="s">
        <v>349</v>
      </c>
    </row>
    <row r="14" spans="1:9" ht="33.75" x14ac:dyDescent="0.2">
      <c r="A14" s="33" t="s">
        <v>89</v>
      </c>
      <c r="B14" s="19" t="s">
        <v>81</v>
      </c>
      <c r="C14" s="20">
        <v>547771118.07000005</v>
      </c>
      <c r="D14" s="20">
        <v>547771118.07000005</v>
      </c>
      <c r="E14" s="21">
        <v>454382901.57999998</v>
      </c>
      <c r="F14" s="10">
        <f t="shared" si="0"/>
        <v>82.951233935253612</v>
      </c>
      <c r="G14" s="28">
        <f t="shared" si="1"/>
        <v>-93388216.490000069</v>
      </c>
      <c r="H14" s="56" t="s">
        <v>287</v>
      </c>
      <c r="I14" s="59" t="s">
        <v>349</v>
      </c>
    </row>
    <row r="15" spans="1:9" ht="22.5" x14ac:dyDescent="0.2">
      <c r="A15" s="33" t="s">
        <v>90</v>
      </c>
      <c r="B15" s="19" t="s">
        <v>81</v>
      </c>
      <c r="C15" s="20">
        <v>96196932.159999996</v>
      </c>
      <c r="D15" s="20">
        <v>96196932.159999996</v>
      </c>
      <c r="E15" s="21">
        <v>81309281.609999999</v>
      </c>
      <c r="F15" s="10">
        <f t="shared" si="0"/>
        <v>84.523778237295517</v>
      </c>
      <c r="G15" s="28">
        <f t="shared" si="1"/>
        <v>-14887650.549999997</v>
      </c>
      <c r="H15" s="56" t="s">
        <v>286</v>
      </c>
      <c r="I15" s="59" t="s">
        <v>347</v>
      </c>
    </row>
    <row r="16" spans="1:9" ht="45" x14ac:dyDescent="0.2">
      <c r="A16" s="33" t="s">
        <v>91</v>
      </c>
      <c r="B16" s="19" t="s">
        <v>81</v>
      </c>
      <c r="C16" s="20">
        <v>1061608010.75</v>
      </c>
      <c r="D16" s="20">
        <v>1061608010.75</v>
      </c>
      <c r="E16" s="21">
        <v>976571260.84000003</v>
      </c>
      <c r="F16" s="10">
        <f t="shared" si="0"/>
        <v>91.989816481327836</v>
      </c>
      <c r="G16" s="28">
        <f t="shared" si="1"/>
        <v>-85036749.909999967</v>
      </c>
      <c r="H16" s="56" t="s">
        <v>279</v>
      </c>
      <c r="I16" s="59" t="s">
        <v>350</v>
      </c>
    </row>
    <row r="17" spans="1:9" ht="12.75" x14ac:dyDescent="0.2">
      <c r="A17" s="33" t="s">
        <v>92</v>
      </c>
      <c r="B17" s="19" t="s">
        <v>81</v>
      </c>
      <c r="C17" s="20">
        <v>900</v>
      </c>
      <c r="D17" s="20">
        <v>900</v>
      </c>
      <c r="E17" s="21">
        <v>786.67</v>
      </c>
      <c r="F17" s="10">
        <f t="shared" si="0"/>
        <v>87.407777777777767</v>
      </c>
      <c r="G17" s="28">
        <f t="shared" si="1"/>
        <v>-113.33000000000004</v>
      </c>
      <c r="H17" s="56" t="s">
        <v>279</v>
      </c>
      <c r="I17" s="59" t="s">
        <v>296</v>
      </c>
    </row>
    <row r="18" spans="1:9" ht="12.75" x14ac:dyDescent="0.2">
      <c r="A18" s="33" t="s">
        <v>93</v>
      </c>
      <c r="B18" s="19" t="s">
        <v>81</v>
      </c>
      <c r="C18" s="20">
        <v>150000</v>
      </c>
      <c r="D18" s="20">
        <v>150000</v>
      </c>
      <c r="E18" s="21" t="s">
        <v>21</v>
      </c>
      <c r="F18" s="10" t="str">
        <f t="shared" si="0"/>
        <v>-</v>
      </c>
      <c r="G18" s="28">
        <f t="shared" si="1"/>
        <v>-150000</v>
      </c>
      <c r="H18" s="56" t="s">
        <v>279</v>
      </c>
      <c r="I18" s="59" t="s">
        <v>296</v>
      </c>
    </row>
    <row r="19" spans="1:9" ht="22.5" x14ac:dyDescent="0.2">
      <c r="A19" s="33" t="s">
        <v>94</v>
      </c>
      <c r="B19" s="19" t="s">
        <v>81</v>
      </c>
      <c r="C19" s="20">
        <v>117936200</v>
      </c>
      <c r="D19" s="20">
        <v>117936200</v>
      </c>
      <c r="E19" s="21">
        <v>108855752.58</v>
      </c>
      <c r="F19" s="10">
        <f t="shared" si="0"/>
        <v>92.300542649330737</v>
      </c>
      <c r="G19" s="28">
        <f t="shared" si="1"/>
        <v>-9080447.4200000018</v>
      </c>
      <c r="H19" s="56" t="s">
        <v>286</v>
      </c>
      <c r="I19" s="59" t="s">
        <v>285</v>
      </c>
    </row>
    <row r="20" spans="1:9" ht="22.5" x14ac:dyDescent="0.2">
      <c r="A20" s="33" t="s">
        <v>95</v>
      </c>
      <c r="B20" s="19" t="s">
        <v>81</v>
      </c>
      <c r="C20" s="20">
        <v>480000</v>
      </c>
      <c r="D20" s="20">
        <v>480000</v>
      </c>
      <c r="E20" s="21">
        <v>125916</v>
      </c>
      <c r="F20" s="10">
        <f t="shared" si="0"/>
        <v>26.232499999999998</v>
      </c>
      <c r="G20" s="28">
        <f t="shared" si="1"/>
        <v>-354084</v>
      </c>
      <c r="H20" s="56" t="s">
        <v>279</v>
      </c>
      <c r="I20" s="59" t="s">
        <v>297</v>
      </c>
    </row>
    <row r="21" spans="1:9" ht="22.5" x14ac:dyDescent="0.2">
      <c r="A21" s="33" t="s">
        <v>96</v>
      </c>
      <c r="B21" s="19" t="s">
        <v>81</v>
      </c>
      <c r="C21" s="20">
        <v>1460000</v>
      </c>
      <c r="D21" s="20">
        <v>1460000</v>
      </c>
      <c r="E21" s="21">
        <v>895000</v>
      </c>
      <c r="F21" s="10">
        <f t="shared" si="0"/>
        <v>61.301369863013697</v>
      </c>
      <c r="G21" s="28">
        <f t="shared" si="1"/>
        <v>-565000</v>
      </c>
      <c r="H21" s="56" t="s">
        <v>279</v>
      </c>
      <c r="I21" s="59" t="s">
        <v>298</v>
      </c>
    </row>
    <row r="22" spans="1:9" ht="22.5" x14ac:dyDescent="0.2">
      <c r="A22" s="33" t="s">
        <v>97</v>
      </c>
      <c r="B22" s="19" t="s">
        <v>81</v>
      </c>
      <c r="C22" s="20">
        <v>5935000</v>
      </c>
      <c r="D22" s="20">
        <v>5935000</v>
      </c>
      <c r="E22" s="21">
        <v>4648000</v>
      </c>
      <c r="F22" s="10">
        <f t="shared" si="0"/>
        <v>78.315080033698408</v>
      </c>
      <c r="G22" s="28">
        <f t="shared" si="1"/>
        <v>-1287000</v>
      </c>
      <c r="H22" s="56" t="s">
        <v>279</v>
      </c>
      <c r="I22" s="59" t="s">
        <v>298</v>
      </c>
    </row>
    <row r="23" spans="1:9" ht="22.5" x14ac:dyDescent="0.2">
      <c r="A23" s="33" t="s">
        <v>98</v>
      </c>
      <c r="B23" s="19" t="s">
        <v>81</v>
      </c>
      <c r="C23" s="20">
        <v>2900000</v>
      </c>
      <c r="D23" s="20">
        <v>2900000</v>
      </c>
      <c r="E23" s="21">
        <v>2535753.5</v>
      </c>
      <c r="F23" s="10">
        <f t="shared" si="0"/>
        <v>87.43977586206897</v>
      </c>
      <c r="G23" s="28">
        <f t="shared" si="1"/>
        <v>-364246.5</v>
      </c>
      <c r="H23" s="56" t="s">
        <v>279</v>
      </c>
      <c r="I23" s="59" t="s">
        <v>299</v>
      </c>
    </row>
    <row r="24" spans="1:9" ht="12.75" x14ac:dyDescent="0.2">
      <c r="A24" s="33" t="s">
        <v>99</v>
      </c>
      <c r="B24" s="19" t="s">
        <v>81</v>
      </c>
      <c r="C24" s="20">
        <v>300000</v>
      </c>
      <c r="D24" s="20">
        <v>300000</v>
      </c>
      <c r="E24" s="21" t="s">
        <v>21</v>
      </c>
      <c r="F24" s="10" t="str">
        <f t="shared" si="0"/>
        <v>-</v>
      </c>
      <c r="G24" s="28">
        <f t="shared" si="1"/>
        <v>-300000</v>
      </c>
      <c r="H24" s="56" t="s">
        <v>279</v>
      </c>
      <c r="I24" s="59" t="s">
        <v>300</v>
      </c>
    </row>
    <row r="25" spans="1:9" ht="22.5" x14ac:dyDescent="0.2">
      <c r="A25" s="33" t="s">
        <v>100</v>
      </c>
      <c r="B25" s="19" t="s">
        <v>81</v>
      </c>
      <c r="C25" s="20">
        <v>300000</v>
      </c>
      <c r="D25" s="20">
        <v>300000</v>
      </c>
      <c r="E25" s="21">
        <v>200000</v>
      </c>
      <c r="F25" s="10">
        <f t="shared" si="0"/>
        <v>66.666666666666657</v>
      </c>
      <c r="G25" s="28">
        <f t="shared" si="1"/>
        <v>-100000</v>
      </c>
      <c r="H25" s="56" t="s">
        <v>279</v>
      </c>
      <c r="I25" s="59" t="s">
        <v>301</v>
      </c>
    </row>
    <row r="26" spans="1:9" ht="22.5" x14ac:dyDescent="0.2">
      <c r="A26" s="33" t="s">
        <v>101</v>
      </c>
      <c r="B26" s="19" t="s">
        <v>81</v>
      </c>
      <c r="C26" s="20">
        <v>225000</v>
      </c>
      <c r="D26" s="20">
        <v>225000</v>
      </c>
      <c r="E26" s="21">
        <v>200996.33</v>
      </c>
      <c r="F26" s="10">
        <f t="shared" si="0"/>
        <v>89.331702222222219</v>
      </c>
      <c r="G26" s="28">
        <f t="shared" si="1"/>
        <v>-24003.670000000013</v>
      </c>
      <c r="H26" s="56" t="s">
        <v>286</v>
      </c>
      <c r="I26" s="59" t="s">
        <v>347</v>
      </c>
    </row>
    <row r="27" spans="1:9" ht="22.5" x14ac:dyDescent="0.2">
      <c r="A27" s="33" t="s">
        <v>102</v>
      </c>
      <c r="B27" s="19" t="s">
        <v>81</v>
      </c>
      <c r="C27" s="20">
        <v>12004000</v>
      </c>
      <c r="D27" s="20">
        <v>12004000</v>
      </c>
      <c r="E27" s="21">
        <v>11222178</v>
      </c>
      <c r="F27" s="10">
        <f t="shared" si="0"/>
        <v>93.486987670776415</v>
      </c>
      <c r="G27" s="28">
        <f t="shared" si="1"/>
        <v>-781822</v>
      </c>
      <c r="H27" s="56" t="s">
        <v>286</v>
      </c>
      <c r="I27" s="59" t="s">
        <v>347</v>
      </c>
    </row>
    <row r="28" spans="1:9" ht="22.5" x14ac:dyDescent="0.2">
      <c r="A28" s="33" t="s">
        <v>103</v>
      </c>
      <c r="B28" s="19" t="s">
        <v>81</v>
      </c>
      <c r="C28" s="20">
        <v>1621000</v>
      </c>
      <c r="D28" s="20">
        <v>1621000</v>
      </c>
      <c r="E28" s="21">
        <v>1241188.7</v>
      </c>
      <c r="F28" s="10">
        <f t="shared" si="0"/>
        <v>76.569321406539174</v>
      </c>
      <c r="G28" s="28">
        <f t="shared" si="1"/>
        <v>-379811.30000000005</v>
      </c>
      <c r="H28" s="56" t="s">
        <v>279</v>
      </c>
      <c r="I28" s="59" t="s">
        <v>302</v>
      </c>
    </row>
    <row r="29" spans="1:9" ht="33.75" x14ac:dyDescent="0.2">
      <c r="A29" s="33" t="s">
        <v>104</v>
      </c>
      <c r="B29" s="19" t="s">
        <v>81</v>
      </c>
      <c r="C29" s="20">
        <v>180000</v>
      </c>
      <c r="D29" s="20">
        <v>180000</v>
      </c>
      <c r="E29" s="21" t="s">
        <v>21</v>
      </c>
      <c r="F29" s="10" t="str">
        <f t="shared" si="0"/>
        <v>-</v>
      </c>
      <c r="G29" s="28">
        <f t="shared" si="1"/>
        <v>-180000</v>
      </c>
      <c r="H29" s="56" t="s">
        <v>279</v>
      </c>
      <c r="I29" s="59" t="s">
        <v>303</v>
      </c>
    </row>
    <row r="30" spans="1:9" ht="45" x14ac:dyDescent="0.2">
      <c r="A30" s="33" t="s">
        <v>105</v>
      </c>
      <c r="B30" s="19" t="s">
        <v>81</v>
      </c>
      <c r="C30" s="20">
        <v>180000</v>
      </c>
      <c r="D30" s="20">
        <v>180000</v>
      </c>
      <c r="E30" s="21" t="s">
        <v>21</v>
      </c>
      <c r="F30" s="10" t="str">
        <f t="shared" si="0"/>
        <v>-</v>
      </c>
      <c r="G30" s="28">
        <f t="shared" si="1"/>
        <v>-180000</v>
      </c>
      <c r="H30" s="56" t="s">
        <v>279</v>
      </c>
      <c r="I30" s="59" t="s">
        <v>305</v>
      </c>
    </row>
    <row r="31" spans="1:9" ht="22.5" x14ac:dyDescent="0.2">
      <c r="A31" s="33" t="s">
        <v>106</v>
      </c>
      <c r="B31" s="19" t="s">
        <v>81</v>
      </c>
      <c r="C31" s="20">
        <v>21895300</v>
      </c>
      <c r="D31" s="20">
        <v>21895300</v>
      </c>
      <c r="E31" s="21">
        <v>20458709.940000001</v>
      </c>
      <c r="F31" s="10">
        <f t="shared" si="0"/>
        <v>93.438819929391244</v>
      </c>
      <c r="G31" s="28">
        <f t="shared" si="1"/>
        <v>-1436590.0599999987</v>
      </c>
      <c r="H31" s="56" t="s">
        <v>279</v>
      </c>
      <c r="I31" s="59" t="s">
        <v>304</v>
      </c>
    </row>
    <row r="32" spans="1:9" ht="22.5" x14ac:dyDescent="0.2">
      <c r="A32" s="33" t="s">
        <v>107</v>
      </c>
      <c r="B32" s="19" t="s">
        <v>81</v>
      </c>
      <c r="C32" s="20">
        <v>616000</v>
      </c>
      <c r="D32" s="20">
        <v>616000</v>
      </c>
      <c r="E32" s="21">
        <v>546000</v>
      </c>
      <c r="F32" s="10">
        <f t="shared" si="0"/>
        <v>88.63636363636364</v>
      </c>
      <c r="G32" s="28">
        <f t="shared" si="1"/>
        <v>-70000</v>
      </c>
      <c r="H32" s="56" t="s">
        <v>279</v>
      </c>
      <c r="I32" s="59" t="s">
        <v>327</v>
      </c>
    </row>
    <row r="33" spans="1:9" ht="22.5" x14ac:dyDescent="0.2">
      <c r="A33" s="33" t="s">
        <v>108</v>
      </c>
      <c r="B33" s="19" t="s">
        <v>81</v>
      </c>
      <c r="C33" s="20">
        <v>20221000</v>
      </c>
      <c r="D33" s="20">
        <v>20221000</v>
      </c>
      <c r="E33" s="21">
        <v>19206603.559999999</v>
      </c>
      <c r="F33" s="10">
        <f t="shared" si="0"/>
        <v>94.983450670095436</v>
      </c>
      <c r="G33" s="28">
        <f t="shared" si="1"/>
        <v>-1014396.4400000013</v>
      </c>
      <c r="H33" s="56" t="s">
        <v>279</v>
      </c>
      <c r="I33" s="59" t="s">
        <v>327</v>
      </c>
    </row>
    <row r="34" spans="1:9" ht="33.75" x14ac:dyDescent="0.2">
      <c r="A34" s="33" t="s">
        <v>109</v>
      </c>
      <c r="B34" s="19" t="s">
        <v>81</v>
      </c>
      <c r="C34" s="20">
        <v>60000000</v>
      </c>
      <c r="D34" s="20">
        <v>60000000</v>
      </c>
      <c r="E34" s="21">
        <v>21000000</v>
      </c>
      <c r="F34" s="10">
        <f t="shared" ref="F34:F56" si="2">IF(OR(E34="-",E34&lt;0,C34&lt;0),"-",(IF(OR(C34=0,C34="-"),"-",E34/C34*100)))</f>
        <v>35</v>
      </c>
      <c r="G34" s="28">
        <f t="shared" ref="G34:G56" si="3">IF(C34=E34,"-",IF(E34="-",0,E34)-IF(C34="-",0,C34))</f>
        <v>-39000000</v>
      </c>
      <c r="H34" s="56" t="s">
        <v>278</v>
      </c>
      <c r="I34" s="59" t="s">
        <v>381</v>
      </c>
    </row>
    <row r="35" spans="1:9" ht="45" x14ac:dyDescent="0.2">
      <c r="A35" s="33" t="s">
        <v>110</v>
      </c>
      <c r="B35" s="19" t="s">
        <v>81</v>
      </c>
      <c r="C35" s="20">
        <v>1754152.98</v>
      </c>
      <c r="D35" s="20">
        <v>1754152.98</v>
      </c>
      <c r="E35" s="21" t="s">
        <v>21</v>
      </c>
      <c r="F35" s="10" t="str">
        <f t="shared" si="2"/>
        <v>-</v>
      </c>
      <c r="G35" s="28">
        <f t="shared" si="3"/>
        <v>-1754152.98</v>
      </c>
      <c r="H35" s="56" t="s">
        <v>279</v>
      </c>
      <c r="I35" s="59" t="s">
        <v>280</v>
      </c>
    </row>
    <row r="36" spans="1:9" ht="45" x14ac:dyDescent="0.2">
      <c r="A36" s="33" t="s">
        <v>111</v>
      </c>
      <c r="B36" s="19" t="s">
        <v>81</v>
      </c>
      <c r="C36" s="20">
        <v>748.02</v>
      </c>
      <c r="D36" s="20">
        <v>748.02</v>
      </c>
      <c r="E36" s="21" t="s">
        <v>21</v>
      </c>
      <c r="F36" s="10" t="str">
        <f t="shared" si="2"/>
        <v>-</v>
      </c>
      <c r="G36" s="28">
        <f t="shared" si="3"/>
        <v>-748.02</v>
      </c>
      <c r="H36" s="56" t="s">
        <v>279</v>
      </c>
      <c r="I36" s="59" t="s">
        <v>280</v>
      </c>
    </row>
    <row r="37" spans="1:9" ht="45" x14ac:dyDescent="0.2">
      <c r="A37" s="33" t="s">
        <v>112</v>
      </c>
      <c r="B37" s="19" t="s">
        <v>81</v>
      </c>
      <c r="C37" s="20">
        <v>17678983.77</v>
      </c>
      <c r="D37" s="20">
        <v>17678983.77</v>
      </c>
      <c r="E37" s="21">
        <v>14674321.720000001</v>
      </c>
      <c r="F37" s="10">
        <f t="shared" si="2"/>
        <v>83.004328251611952</v>
      </c>
      <c r="G37" s="28">
        <f t="shared" si="3"/>
        <v>-3004662.0499999989</v>
      </c>
      <c r="H37" s="56" t="s">
        <v>281</v>
      </c>
      <c r="I37" s="59" t="s">
        <v>382</v>
      </c>
    </row>
    <row r="38" spans="1:9" ht="33.75" x14ac:dyDescent="0.2">
      <c r="A38" s="33" t="s">
        <v>113</v>
      </c>
      <c r="B38" s="19" t="s">
        <v>81</v>
      </c>
      <c r="C38" s="20">
        <v>6693668.6299999999</v>
      </c>
      <c r="D38" s="20">
        <v>6693668.6299999999</v>
      </c>
      <c r="E38" s="21">
        <v>6105230.6900000004</v>
      </c>
      <c r="F38" s="10">
        <f t="shared" si="2"/>
        <v>91.209036889536023</v>
      </c>
      <c r="G38" s="28">
        <f t="shared" si="3"/>
        <v>-588437.93999999948</v>
      </c>
      <c r="H38" s="56" t="s">
        <v>279</v>
      </c>
      <c r="I38" s="59" t="s">
        <v>306</v>
      </c>
    </row>
    <row r="39" spans="1:9" ht="33.75" x14ac:dyDescent="0.2">
      <c r="A39" s="33" t="s">
        <v>114</v>
      </c>
      <c r="B39" s="19" t="s">
        <v>81</v>
      </c>
      <c r="C39" s="20">
        <v>9403322.1300000008</v>
      </c>
      <c r="D39" s="20">
        <v>9403322.1300000008</v>
      </c>
      <c r="E39" s="21">
        <v>8414420.3800000008</v>
      </c>
      <c r="F39" s="10">
        <f t="shared" si="2"/>
        <v>89.483485343493172</v>
      </c>
      <c r="G39" s="28">
        <f t="shared" si="3"/>
        <v>-988901.75</v>
      </c>
      <c r="H39" s="56" t="s">
        <v>279</v>
      </c>
      <c r="I39" s="59" t="s">
        <v>307</v>
      </c>
    </row>
    <row r="40" spans="1:9" ht="45" x14ac:dyDescent="0.2">
      <c r="A40" s="33" t="s">
        <v>115</v>
      </c>
      <c r="B40" s="19" t="s">
        <v>81</v>
      </c>
      <c r="C40" s="20">
        <v>32428560.359999999</v>
      </c>
      <c r="D40" s="20">
        <v>32428560.359999999</v>
      </c>
      <c r="E40" s="21">
        <v>25151841.379999999</v>
      </c>
      <c r="F40" s="10">
        <f t="shared" si="2"/>
        <v>77.560770816777634</v>
      </c>
      <c r="G40" s="28">
        <f t="shared" si="3"/>
        <v>-7276718.9800000004</v>
      </c>
      <c r="H40" s="56" t="s">
        <v>279</v>
      </c>
      <c r="I40" s="59" t="s">
        <v>308</v>
      </c>
    </row>
    <row r="41" spans="1:9" ht="45" x14ac:dyDescent="0.2">
      <c r="A41" s="33" t="s">
        <v>116</v>
      </c>
      <c r="B41" s="19" t="s">
        <v>81</v>
      </c>
      <c r="C41" s="20">
        <v>1600000</v>
      </c>
      <c r="D41" s="20">
        <v>1600000</v>
      </c>
      <c r="E41" s="21">
        <v>981632.5</v>
      </c>
      <c r="F41" s="10">
        <f t="shared" si="2"/>
        <v>61.352031250000003</v>
      </c>
      <c r="G41" s="28">
        <f t="shared" si="3"/>
        <v>-618367.5</v>
      </c>
      <c r="H41" s="56" t="s">
        <v>279</v>
      </c>
      <c r="I41" s="59" t="s">
        <v>309</v>
      </c>
    </row>
    <row r="42" spans="1:9" ht="45" x14ac:dyDescent="0.2">
      <c r="A42" s="33" t="s">
        <v>117</v>
      </c>
      <c r="B42" s="19" t="s">
        <v>81</v>
      </c>
      <c r="C42" s="20">
        <v>24625000</v>
      </c>
      <c r="D42" s="20">
        <v>24625000</v>
      </c>
      <c r="E42" s="21">
        <v>22233849</v>
      </c>
      <c r="F42" s="10">
        <f t="shared" si="2"/>
        <v>90.289742131979693</v>
      </c>
      <c r="G42" s="28">
        <f t="shared" si="3"/>
        <v>-2391151</v>
      </c>
      <c r="H42" s="56" t="s">
        <v>279</v>
      </c>
      <c r="I42" s="59" t="s">
        <v>309</v>
      </c>
    </row>
    <row r="43" spans="1:9" ht="45" x14ac:dyDescent="0.2">
      <c r="A43" s="33" t="s">
        <v>118</v>
      </c>
      <c r="B43" s="19" t="s">
        <v>81</v>
      </c>
      <c r="C43" s="20">
        <v>16324000</v>
      </c>
      <c r="D43" s="20">
        <v>16324000</v>
      </c>
      <c r="E43" s="21">
        <v>14380229.300000001</v>
      </c>
      <c r="F43" s="10">
        <f t="shared" si="2"/>
        <v>88.092558809115417</v>
      </c>
      <c r="G43" s="28">
        <f t="shared" si="3"/>
        <v>-1943770.6999999993</v>
      </c>
      <c r="H43" s="56" t="s">
        <v>276</v>
      </c>
      <c r="I43" s="59" t="s">
        <v>310</v>
      </c>
    </row>
    <row r="44" spans="1:9" ht="45" x14ac:dyDescent="0.2">
      <c r="A44" s="33" t="s">
        <v>119</v>
      </c>
      <c r="B44" s="19" t="s">
        <v>81</v>
      </c>
      <c r="C44" s="20">
        <v>353998000</v>
      </c>
      <c r="D44" s="20">
        <v>353998000</v>
      </c>
      <c r="E44" s="21">
        <v>272641942.02999997</v>
      </c>
      <c r="F44" s="10">
        <f t="shared" si="2"/>
        <v>77.017932878151854</v>
      </c>
      <c r="G44" s="28">
        <f t="shared" si="3"/>
        <v>-81356057.970000029</v>
      </c>
      <c r="H44" s="56" t="s">
        <v>278</v>
      </c>
      <c r="I44" s="59" t="s">
        <v>311</v>
      </c>
    </row>
    <row r="45" spans="1:9" ht="22.5" x14ac:dyDescent="0.2">
      <c r="A45" s="33" t="s">
        <v>120</v>
      </c>
      <c r="B45" s="19" t="s">
        <v>81</v>
      </c>
      <c r="C45" s="20">
        <v>13050000</v>
      </c>
      <c r="D45" s="20">
        <v>13050000</v>
      </c>
      <c r="E45" s="21">
        <v>1205547</v>
      </c>
      <c r="F45" s="10">
        <f t="shared" si="2"/>
        <v>9.2379080459770115</v>
      </c>
      <c r="G45" s="28">
        <f t="shared" si="3"/>
        <v>-11844453</v>
      </c>
      <c r="H45" s="56" t="s">
        <v>279</v>
      </c>
      <c r="I45" s="59" t="s">
        <v>312</v>
      </c>
    </row>
    <row r="46" spans="1:9" ht="67.5" x14ac:dyDescent="0.2">
      <c r="A46" s="33" t="s">
        <v>121</v>
      </c>
      <c r="B46" s="19" t="s">
        <v>81</v>
      </c>
      <c r="C46" s="20">
        <v>5624300</v>
      </c>
      <c r="D46" s="20">
        <v>5624300</v>
      </c>
      <c r="E46" s="21">
        <v>1887576</v>
      </c>
      <c r="F46" s="10">
        <f t="shared" si="2"/>
        <v>33.561083157015091</v>
      </c>
      <c r="G46" s="28">
        <f t="shared" si="3"/>
        <v>-3736724</v>
      </c>
      <c r="H46" s="56" t="s">
        <v>279</v>
      </c>
      <c r="I46" s="59" t="s">
        <v>313</v>
      </c>
    </row>
    <row r="47" spans="1:9" ht="56.25" x14ac:dyDescent="0.2">
      <c r="A47" s="33" t="s">
        <v>122</v>
      </c>
      <c r="B47" s="19" t="s">
        <v>81</v>
      </c>
      <c r="C47" s="20">
        <v>1357000</v>
      </c>
      <c r="D47" s="20">
        <v>1357000</v>
      </c>
      <c r="E47" s="21">
        <v>1269293</v>
      </c>
      <c r="F47" s="10">
        <f t="shared" si="2"/>
        <v>93.536698599852613</v>
      </c>
      <c r="G47" s="28">
        <f t="shared" si="3"/>
        <v>-87707</v>
      </c>
      <c r="H47" s="56" t="s">
        <v>276</v>
      </c>
      <c r="I47" s="59" t="s">
        <v>314</v>
      </c>
    </row>
    <row r="48" spans="1:9" ht="45" x14ac:dyDescent="0.2">
      <c r="A48" s="33" t="s">
        <v>123</v>
      </c>
      <c r="B48" s="19" t="s">
        <v>81</v>
      </c>
      <c r="C48" s="20">
        <v>9175000</v>
      </c>
      <c r="D48" s="20">
        <v>9175000</v>
      </c>
      <c r="E48" s="21">
        <v>5822231.5</v>
      </c>
      <c r="F48" s="10">
        <f t="shared" si="2"/>
        <v>63.457564032697547</v>
      </c>
      <c r="G48" s="28">
        <f t="shared" si="3"/>
        <v>-3352768.5</v>
      </c>
      <c r="H48" s="56" t="s">
        <v>279</v>
      </c>
      <c r="I48" s="59" t="s">
        <v>309</v>
      </c>
    </row>
    <row r="49" spans="1:9" ht="56.25" x14ac:dyDescent="0.2">
      <c r="A49" s="33" t="s">
        <v>124</v>
      </c>
      <c r="B49" s="19" t="s">
        <v>81</v>
      </c>
      <c r="C49" s="20">
        <v>1500000</v>
      </c>
      <c r="D49" s="20">
        <v>1500000</v>
      </c>
      <c r="E49" s="21">
        <v>460000</v>
      </c>
      <c r="F49" s="10">
        <f t="shared" si="2"/>
        <v>30.666666666666664</v>
      </c>
      <c r="G49" s="28">
        <f t="shared" si="3"/>
        <v>-1040000</v>
      </c>
      <c r="H49" s="56" t="s">
        <v>276</v>
      </c>
      <c r="I49" s="59" t="s">
        <v>315</v>
      </c>
    </row>
    <row r="50" spans="1:9" ht="45" x14ac:dyDescent="0.2">
      <c r="A50" s="33" t="s">
        <v>125</v>
      </c>
      <c r="B50" s="19" t="s">
        <v>81</v>
      </c>
      <c r="C50" s="20">
        <v>48734088.060000002</v>
      </c>
      <c r="D50" s="20">
        <v>48734088.060000002</v>
      </c>
      <c r="E50" s="21">
        <v>11700122.970000001</v>
      </c>
      <c r="F50" s="10">
        <f t="shared" si="2"/>
        <v>24.00808845667769</v>
      </c>
      <c r="G50" s="28">
        <f t="shared" si="3"/>
        <v>-37033965.090000004</v>
      </c>
      <c r="H50" s="56" t="s">
        <v>276</v>
      </c>
      <c r="I50" s="59" t="s">
        <v>316</v>
      </c>
    </row>
    <row r="51" spans="1:9" ht="22.5" x14ac:dyDescent="0.2">
      <c r="A51" s="33" t="s">
        <v>126</v>
      </c>
      <c r="B51" s="19" t="s">
        <v>81</v>
      </c>
      <c r="C51" s="20">
        <v>81239320.359999999</v>
      </c>
      <c r="D51" s="20">
        <v>81239320.359999999</v>
      </c>
      <c r="E51" s="21">
        <v>76475777.909999996</v>
      </c>
      <c r="F51" s="10">
        <f t="shared" si="2"/>
        <v>94.13640780241505</v>
      </c>
      <c r="G51" s="28">
        <f t="shared" si="3"/>
        <v>-4763542.450000003</v>
      </c>
      <c r="H51" s="56" t="s">
        <v>291</v>
      </c>
      <c r="I51" s="59" t="s">
        <v>383</v>
      </c>
    </row>
    <row r="52" spans="1:9" ht="22.5" x14ac:dyDescent="0.2">
      <c r="A52" s="33" t="s">
        <v>127</v>
      </c>
      <c r="B52" s="19" t="s">
        <v>81</v>
      </c>
      <c r="C52" s="20">
        <v>43035439.57</v>
      </c>
      <c r="D52" s="20">
        <v>43035439.57</v>
      </c>
      <c r="E52" s="21">
        <v>38599164.009999998</v>
      </c>
      <c r="F52" s="10">
        <f t="shared" si="2"/>
        <v>89.69157604912084</v>
      </c>
      <c r="G52" s="28">
        <f t="shared" si="3"/>
        <v>-4436275.5600000024</v>
      </c>
      <c r="H52" s="56" t="s">
        <v>286</v>
      </c>
      <c r="I52" s="59" t="s">
        <v>347</v>
      </c>
    </row>
    <row r="53" spans="1:9" ht="33.75" x14ac:dyDescent="0.2">
      <c r="A53" s="33" t="s">
        <v>128</v>
      </c>
      <c r="B53" s="19" t="s">
        <v>81</v>
      </c>
      <c r="C53" s="20">
        <v>50818250.25</v>
      </c>
      <c r="D53" s="20">
        <v>50818250.25</v>
      </c>
      <c r="E53" s="21">
        <v>36254863.689999998</v>
      </c>
      <c r="F53" s="10">
        <f t="shared" si="2"/>
        <v>71.342211728354414</v>
      </c>
      <c r="G53" s="28">
        <f t="shared" si="3"/>
        <v>-14563386.560000002</v>
      </c>
      <c r="H53" s="56" t="s">
        <v>279</v>
      </c>
      <c r="I53" s="59" t="s">
        <v>378</v>
      </c>
    </row>
    <row r="54" spans="1:9" ht="22.5" x14ac:dyDescent="0.2">
      <c r="A54" s="33" t="s">
        <v>129</v>
      </c>
      <c r="B54" s="19" t="s">
        <v>81</v>
      </c>
      <c r="C54" s="20">
        <v>45713500</v>
      </c>
      <c r="D54" s="20">
        <v>45713500</v>
      </c>
      <c r="E54" s="21">
        <v>42915047.950000003</v>
      </c>
      <c r="F54" s="10">
        <f t="shared" si="2"/>
        <v>93.878280923578387</v>
      </c>
      <c r="G54" s="28">
        <f t="shared" si="3"/>
        <v>-2798452.049999997</v>
      </c>
      <c r="H54" s="56" t="s">
        <v>286</v>
      </c>
      <c r="I54" s="59" t="s">
        <v>347</v>
      </c>
    </row>
    <row r="55" spans="1:9" ht="33.75" x14ac:dyDescent="0.2">
      <c r="A55" s="33" t="s">
        <v>130</v>
      </c>
      <c r="B55" s="19" t="s">
        <v>81</v>
      </c>
      <c r="C55" s="20">
        <v>71379500.030000001</v>
      </c>
      <c r="D55" s="20">
        <v>71379500.030000001</v>
      </c>
      <c r="E55" s="21">
        <v>66929935.600000001</v>
      </c>
      <c r="F55" s="10">
        <f t="shared" si="2"/>
        <v>93.766327267450876</v>
      </c>
      <c r="G55" s="28">
        <f t="shared" si="3"/>
        <v>-4449564.43</v>
      </c>
      <c r="H55" s="56" t="s">
        <v>287</v>
      </c>
      <c r="I55" s="59" t="s">
        <v>345</v>
      </c>
    </row>
    <row r="56" spans="1:9" ht="33.75" x14ac:dyDescent="0.2">
      <c r="A56" s="33" t="s">
        <v>131</v>
      </c>
      <c r="B56" s="19" t="s">
        <v>81</v>
      </c>
      <c r="C56" s="20">
        <v>3538460</v>
      </c>
      <c r="D56" s="20">
        <v>3538460</v>
      </c>
      <c r="E56" s="21">
        <v>2530492.2400000002</v>
      </c>
      <c r="F56" s="10">
        <f t="shared" si="2"/>
        <v>71.513942223453142</v>
      </c>
      <c r="G56" s="28">
        <f t="shared" si="3"/>
        <v>-1007967.7599999998</v>
      </c>
      <c r="H56" s="56" t="s">
        <v>279</v>
      </c>
      <c r="I56" s="59" t="s">
        <v>377</v>
      </c>
    </row>
    <row r="57" spans="1:9" ht="45" x14ac:dyDescent="0.2">
      <c r="A57" s="33" t="s">
        <v>132</v>
      </c>
      <c r="B57" s="19" t="s">
        <v>81</v>
      </c>
      <c r="C57" s="20">
        <v>174519000</v>
      </c>
      <c r="D57" s="20">
        <v>174519000</v>
      </c>
      <c r="E57" s="21">
        <v>154993430.94</v>
      </c>
      <c r="F57" s="10">
        <f t="shared" ref="F57:F79" si="4">IF(OR(E57="-",E57&lt;0,C57&lt;0),"-",(IF(OR(C57=0,C57="-"),"-",E57/C57*100)))</f>
        <v>88.811780344833508</v>
      </c>
      <c r="G57" s="28">
        <f t="shared" ref="G57:G79" si="5">IF(C57=E57,"-",IF(E57="-",0,E57)-IF(C57="-",0,C57))</f>
        <v>-19525569.060000002</v>
      </c>
      <c r="H57" s="56" t="s">
        <v>279</v>
      </c>
      <c r="I57" s="59" t="s">
        <v>384</v>
      </c>
    </row>
    <row r="58" spans="1:9" ht="45" x14ac:dyDescent="0.2">
      <c r="A58" s="33" t="s">
        <v>133</v>
      </c>
      <c r="B58" s="19" t="s">
        <v>81</v>
      </c>
      <c r="C58" s="20">
        <v>80000000</v>
      </c>
      <c r="D58" s="20">
        <v>80000000</v>
      </c>
      <c r="E58" s="21">
        <v>40000000</v>
      </c>
      <c r="F58" s="10">
        <f t="shared" si="4"/>
        <v>50</v>
      </c>
      <c r="G58" s="28">
        <f t="shared" si="5"/>
        <v>-40000000</v>
      </c>
      <c r="H58" s="56" t="s">
        <v>279</v>
      </c>
      <c r="I58" s="59" t="s">
        <v>292</v>
      </c>
    </row>
    <row r="59" spans="1:9" ht="12.75" x14ac:dyDescent="0.2">
      <c r="A59" s="33" t="s">
        <v>134</v>
      </c>
      <c r="B59" s="19" t="s">
        <v>81</v>
      </c>
      <c r="C59" s="20">
        <v>3050032</v>
      </c>
      <c r="D59" s="20">
        <v>3050032</v>
      </c>
      <c r="E59" s="21">
        <v>49972</v>
      </c>
      <c r="F59" s="10">
        <f t="shared" si="4"/>
        <v>1.6384090396428626</v>
      </c>
      <c r="G59" s="28">
        <f t="shared" si="5"/>
        <v>-3000060</v>
      </c>
      <c r="H59" s="56" t="s">
        <v>293</v>
      </c>
      <c r="I59" s="59" t="s">
        <v>353</v>
      </c>
    </row>
    <row r="60" spans="1:9" ht="22.5" x14ac:dyDescent="0.2">
      <c r="A60" s="33" t="s">
        <v>135</v>
      </c>
      <c r="B60" s="19" t="s">
        <v>81</v>
      </c>
      <c r="C60" s="20">
        <v>17165500</v>
      </c>
      <c r="D60" s="20">
        <v>17165500</v>
      </c>
      <c r="E60" s="21">
        <v>16193307.59</v>
      </c>
      <c r="F60" s="10">
        <f t="shared" si="4"/>
        <v>94.336358335032472</v>
      </c>
      <c r="G60" s="28">
        <f t="shared" si="5"/>
        <v>-972192.41000000015</v>
      </c>
      <c r="H60" s="56" t="s">
        <v>286</v>
      </c>
      <c r="I60" s="59" t="s">
        <v>347</v>
      </c>
    </row>
    <row r="61" spans="1:9" ht="56.25" x14ac:dyDescent="0.2">
      <c r="A61" s="33" t="s">
        <v>136</v>
      </c>
      <c r="B61" s="19" t="s">
        <v>81</v>
      </c>
      <c r="C61" s="20">
        <v>630522405</v>
      </c>
      <c r="D61" s="20">
        <v>630522405</v>
      </c>
      <c r="E61" s="21">
        <v>568256084.89999998</v>
      </c>
      <c r="F61" s="10">
        <f t="shared" si="4"/>
        <v>90.124645911670655</v>
      </c>
      <c r="G61" s="28">
        <f t="shared" si="5"/>
        <v>-62266320.100000024</v>
      </c>
      <c r="H61" s="56" t="s">
        <v>279</v>
      </c>
      <c r="I61" s="59" t="s">
        <v>294</v>
      </c>
    </row>
    <row r="62" spans="1:9" ht="12.75" x14ac:dyDescent="0.2">
      <c r="A62" s="33" t="s">
        <v>137</v>
      </c>
      <c r="B62" s="19" t="s">
        <v>81</v>
      </c>
      <c r="C62" s="20">
        <v>1665158.77</v>
      </c>
      <c r="D62" s="20">
        <v>1665158.77</v>
      </c>
      <c r="E62" s="21">
        <v>1526326.88</v>
      </c>
      <c r="F62" s="10">
        <f t="shared" si="4"/>
        <v>91.662543386178115</v>
      </c>
      <c r="G62" s="28">
        <f t="shared" si="5"/>
        <v>-138831.89000000013</v>
      </c>
      <c r="H62" s="56" t="s">
        <v>283</v>
      </c>
      <c r="I62" s="59" t="s">
        <v>368</v>
      </c>
    </row>
    <row r="63" spans="1:9" ht="56.25" x14ac:dyDescent="0.2">
      <c r="A63" s="33" t="s">
        <v>138</v>
      </c>
      <c r="B63" s="19" t="s">
        <v>81</v>
      </c>
      <c r="C63" s="20">
        <v>8505830.0999999996</v>
      </c>
      <c r="D63" s="20">
        <v>8505830.0999999996</v>
      </c>
      <c r="E63" s="21">
        <v>3539000</v>
      </c>
      <c r="F63" s="10">
        <f t="shared" si="4"/>
        <v>41.606756288254573</v>
      </c>
      <c r="G63" s="28">
        <f t="shared" si="5"/>
        <v>-4966830.0999999996</v>
      </c>
      <c r="H63" s="56" t="s">
        <v>279</v>
      </c>
      <c r="I63" s="59" t="s">
        <v>284</v>
      </c>
    </row>
    <row r="64" spans="1:9" ht="45" x14ac:dyDescent="0.2">
      <c r="A64" s="33" t="s">
        <v>139</v>
      </c>
      <c r="B64" s="19" t="s">
        <v>81</v>
      </c>
      <c r="C64" s="20">
        <v>6723836.75</v>
      </c>
      <c r="D64" s="20">
        <v>6723836.75</v>
      </c>
      <c r="E64" s="21">
        <v>4652626.1100000003</v>
      </c>
      <c r="F64" s="10">
        <f t="shared" si="4"/>
        <v>69.196000482908815</v>
      </c>
      <c r="G64" s="28">
        <f t="shared" si="5"/>
        <v>-2071210.6399999997</v>
      </c>
      <c r="H64" s="56" t="s">
        <v>281</v>
      </c>
      <c r="I64" s="59" t="s">
        <v>351</v>
      </c>
    </row>
    <row r="65" spans="1:9" ht="45" x14ac:dyDescent="0.2">
      <c r="A65" s="33" t="s">
        <v>140</v>
      </c>
      <c r="B65" s="19" t="s">
        <v>81</v>
      </c>
      <c r="C65" s="20">
        <v>16039268.25</v>
      </c>
      <c r="D65" s="20">
        <v>16039268.25</v>
      </c>
      <c r="E65" s="21">
        <v>12003593.82</v>
      </c>
      <c r="F65" s="10">
        <f t="shared" si="4"/>
        <v>74.83878711237341</v>
      </c>
      <c r="G65" s="28">
        <f t="shared" si="5"/>
        <v>-4035674.4299999997</v>
      </c>
      <c r="H65" s="56" t="s">
        <v>281</v>
      </c>
      <c r="I65" s="59" t="s">
        <v>351</v>
      </c>
    </row>
    <row r="66" spans="1:9" ht="33.75" x14ac:dyDescent="0.2">
      <c r="A66" s="33" t="s">
        <v>141</v>
      </c>
      <c r="B66" s="19" t="s">
        <v>81</v>
      </c>
      <c r="C66" s="20">
        <v>10200000</v>
      </c>
      <c r="D66" s="20">
        <v>10200000</v>
      </c>
      <c r="E66" s="21">
        <v>1203658.69</v>
      </c>
      <c r="F66" s="10">
        <f t="shared" si="4"/>
        <v>11.800575392156862</v>
      </c>
      <c r="G66" s="28">
        <f t="shared" si="5"/>
        <v>-8996341.3100000005</v>
      </c>
      <c r="H66" s="56" t="s">
        <v>279</v>
      </c>
      <c r="I66" s="59" t="s">
        <v>385</v>
      </c>
    </row>
    <row r="67" spans="1:9" ht="22.5" x14ac:dyDescent="0.2">
      <c r="A67" s="33" t="s">
        <v>142</v>
      </c>
      <c r="B67" s="19" t="s">
        <v>81</v>
      </c>
      <c r="C67" s="20">
        <v>2006590.1</v>
      </c>
      <c r="D67" s="20">
        <v>2006590.1</v>
      </c>
      <c r="E67" s="21">
        <v>1770790.1</v>
      </c>
      <c r="F67" s="10">
        <f t="shared" si="4"/>
        <v>88.248721051698595</v>
      </c>
      <c r="G67" s="28">
        <f t="shared" si="5"/>
        <v>-235800</v>
      </c>
      <c r="H67" s="56" t="s">
        <v>286</v>
      </c>
      <c r="I67" s="59" t="s">
        <v>347</v>
      </c>
    </row>
    <row r="68" spans="1:9" ht="45" x14ac:dyDescent="0.2">
      <c r="A68" s="33" t="s">
        <v>143</v>
      </c>
      <c r="B68" s="19" t="s">
        <v>81</v>
      </c>
      <c r="C68" s="20">
        <v>44925000</v>
      </c>
      <c r="D68" s="20">
        <v>44925000</v>
      </c>
      <c r="E68" s="21">
        <v>37832468.850000001</v>
      </c>
      <c r="F68" s="10">
        <f t="shared" si="4"/>
        <v>84.212507178631057</v>
      </c>
      <c r="G68" s="28">
        <f t="shared" si="5"/>
        <v>-7092531.1499999985</v>
      </c>
      <c r="H68" s="56" t="s">
        <v>281</v>
      </c>
      <c r="I68" s="59" t="s">
        <v>351</v>
      </c>
    </row>
    <row r="69" spans="1:9" ht="56.25" x14ac:dyDescent="0.2">
      <c r="A69" s="33" t="s">
        <v>144</v>
      </c>
      <c r="B69" s="19" t="s">
        <v>81</v>
      </c>
      <c r="C69" s="20">
        <v>416001000</v>
      </c>
      <c r="D69" s="20">
        <v>416001000</v>
      </c>
      <c r="E69" s="21">
        <v>394950157.63</v>
      </c>
      <c r="F69" s="10">
        <f t="shared" si="4"/>
        <v>94.939713517515571</v>
      </c>
      <c r="G69" s="28">
        <f t="shared" si="5"/>
        <v>-21050842.370000005</v>
      </c>
      <c r="H69" s="56" t="s">
        <v>279</v>
      </c>
      <c r="I69" s="59" t="s">
        <v>317</v>
      </c>
    </row>
    <row r="70" spans="1:9" ht="45" x14ac:dyDescent="0.2">
      <c r="A70" s="33" t="s">
        <v>145</v>
      </c>
      <c r="B70" s="19" t="s">
        <v>81</v>
      </c>
      <c r="C70" s="20">
        <v>1207300</v>
      </c>
      <c r="D70" s="20">
        <v>1207300</v>
      </c>
      <c r="E70" s="21">
        <v>1046049.95</v>
      </c>
      <c r="F70" s="10">
        <f t="shared" si="4"/>
        <v>86.643746376211368</v>
      </c>
      <c r="G70" s="28">
        <f t="shared" si="5"/>
        <v>-161250.05000000005</v>
      </c>
      <c r="H70" s="56" t="s">
        <v>279</v>
      </c>
      <c r="I70" s="59" t="s">
        <v>318</v>
      </c>
    </row>
    <row r="71" spans="1:9" ht="33.75" x14ac:dyDescent="0.2">
      <c r="A71" s="33" t="s">
        <v>146</v>
      </c>
      <c r="B71" s="19" t="s">
        <v>81</v>
      </c>
      <c r="C71" s="20">
        <v>5324800</v>
      </c>
      <c r="D71" s="20">
        <v>5324800</v>
      </c>
      <c r="E71" s="21">
        <v>4454318.43</v>
      </c>
      <c r="F71" s="10">
        <f t="shared" si="4"/>
        <v>83.652314265324506</v>
      </c>
      <c r="G71" s="28">
        <f t="shared" si="5"/>
        <v>-870481.5700000003</v>
      </c>
      <c r="H71" s="56" t="s">
        <v>279</v>
      </c>
      <c r="I71" s="59" t="s">
        <v>319</v>
      </c>
    </row>
    <row r="72" spans="1:9" ht="56.25" x14ac:dyDescent="0.2">
      <c r="A72" s="33" t="s">
        <v>147</v>
      </c>
      <c r="B72" s="19" t="s">
        <v>81</v>
      </c>
      <c r="C72" s="20">
        <v>97300</v>
      </c>
      <c r="D72" s="20">
        <v>97300</v>
      </c>
      <c r="E72" s="21" t="s">
        <v>21</v>
      </c>
      <c r="F72" s="10" t="str">
        <f t="shared" si="4"/>
        <v>-</v>
      </c>
      <c r="G72" s="28">
        <f t="shared" si="5"/>
        <v>-97300</v>
      </c>
      <c r="H72" s="56" t="s">
        <v>276</v>
      </c>
      <c r="I72" s="59" t="s">
        <v>320</v>
      </c>
    </row>
    <row r="73" spans="1:9" ht="45" x14ac:dyDescent="0.2">
      <c r="A73" s="33" t="s">
        <v>148</v>
      </c>
      <c r="B73" s="19" t="s">
        <v>81</v>
      </c>
      <c r="C73" s="20">
        <v>240546254.96000001</v>
      </c>
      <c r="D73" s="20">
        <v>240546254.96000001</v>
      </c>
      <c r="E73" s="21">
        <v>178772692.83000001</v>
      </c>
      <c r="F73" s="10">
        <f t="shared" si="4"/>
        <v>74.319466274678774</v>
      </c>
      <c r="G73" s="28">
        <f t="shared" si="5"/>
        <v>-61773562.129999995</v>
      </c>
      <c r="H73" s="56" t="s">
        <v>281</v>
      </c>
      <c r="I73" s="59" t="s">
        <v>351</v>
      </c>
    </row>
    <row r="74" spans="1:9" ht="112.5" x14ac:dyDescent="0.2">
      <c r="A74" s="33" t="s">
        <v>149</v>
      </c>
      <c r="B74" s="19" t="s">
        <v>81</v>
      </c>
      <c r="C74" s="20">
        <v>190838830.77000001</v>
      </c>
      <c r="D74" s="20">
        <v>190838830.77000001</v>
      </c>
      <c r="E74" s="21">
        <v>28838830.77</v>
      </c>
      <c r="F74" s="10">
        <f t="shared" si="4"/>
        <v>15.111615730216203</v>
      </c>
      <c r="G74" s="28">
        <f t="shared" si="5"/>
        <v>-162000000</v>
      </c>
      <c r="H74" s="56" t="s">
        <v>279</v>
      </c>
      <c r="I74" s="59" t="s">
        <v>352</v>
      </c>
    </row>
    <row r="75" spans="1:9" ht="22.5" x14ac:dyDescent="0.2">
      <c r="A75" s="33" t="s">
        <v>150</v>
      </c>
      <c r="B75" s="19" t="s">
        <v>81</v>
      </c>
      <c r="C75" s="20">
        <v>33865900</v>
      </c>
      <c r="D75" s="20">
        <v>33865900</v>
      </c>
      <c r="E75" s="21">
        <v>25611423.440000001</v>
      </c>
      <c r="F75" s="10">
        <f t="shared" si="4"/>
        <v>75.625993816789162</v>
      </c>
      <c r="G75" s="28">
        <f t="shared" si="5"/>
        <v>-8254476.5599999987</v>
      </c>
      <c r="H75" s="56" t="s">
        <v>286</v>
      </c>
      <c r="I75" s="59" t="s">
        <v>347</v>
      </c>
    </row>
    <row r="76" spans="1:9" ht="22.5" x14ac:dyDescent="0.2">
      <c r="A76" s="33" t="s">
        <v>151</v>
      </c>
      <c r="B76" s="19" t="s">
        <v>81</v>
      </c>
      <c r="C76" s="20">
        <v>2500000</v>
      </c>
      <c r="D76" s="20">
        <v>2500000</v>
      </c>
      <c r="E76" s="21">
        <v>1974650</v>
      </c>
      <c r="F76" s="10">
        <f t="shared" si="4"/>
        <v>78.986000000000004</v>
      </c>
      <c r="G76" s="28">
        <f t="shared" si="5"/>
        <v>-525350</v>
      </c>
      <c r="H76" s="56" t="s">
        <v>286</v>
      </c>
      <c r="I76" s="59" t="s">
        <v>347</v>
      </c>
    </row>
    <row r="77" spans="1:9" ht="101.25" x14ac:dyDescent="0.2">
      <c r="A77" s="33" t="s">
        <v>152</v>
      </c>
      <c r="B77" s="19" t="s">
        <v>81</v>
      </c>
      <c r="C77" s="20">
        <v>484308482.25</v>
      </c>
      <c r="D77" s="20">
        <v>484308482.25</v>
      </c>
      <c r="E77" s="21">
        <v>276924909.25999999</v>
      </c>
      <c r="F77" s="10">
        <f t="shared" si="4"/>
        <v>57.179446449804558</v>
      </c>
      <c r="G77" s="28">
        <f t="shared" si="5"/>
        <v>-207383572.99000001</v>
      </c>
      <c r="H77" s="56" t="s">
        <v>286</v>
      </c>
      <c r="I77" s="59" t="s">
        <v>321</v>
      </c>
    </row>
    <row r="78" spans="1:9" ht="22.5" x14ac:dyDescent="0.2">
      <c r="A78" s="33" t="s">
        <v>153</v>
      </c>
      <c r="B78" s="19" t="s">
        <v>81</v>
      </c>
      <c r="C78" s="20">
        <v>131017935.95</v>
      </c>
      <c r="D78" s="20">
        <v>131017935.95</v>
      </c>
      <c r="E78" s="21">
        <v>73376919.859999999</v>
      </c>
      <c r="F78" s="10">
        <f t="shared" si="4"/>
        <v>56.005247928804671</v>
      </c>
      <c r="G78" s="28">
        <f t="shared" si="5"/>
        <v>-57641016.090000004</v>
      </c>
      <c r="H78" s="56" t="s">
        <v>286</v>
      </c>
      <c r="I78" s="59" t="s">
        <v>347</v>
      </c>
    </row>
    <row r="79" spans="1:9" ht="56.25" x14ac:dyDescent="0.2">
      <c r="A79" s="33" t="s">
        <v>154</v>
      </c>
      <c r="B79" s="19" t="s">
        <v>81</v>
      </c>
      <c r="C79" s="20">
        <v>21000000</v>
      </c>
      <c r="D79" s="20">
        <v>21000000</v>
      </c>
      <c r="E79" s="21">
        <v>5513647.5899999999</v>
      </c>
      <c r="F79" s="10">
        <f t="shared" si="4"/>
        <v>26.255464714285715</v>
      </c>
      <c r="G79" s="28">
        <f t="shared" si="5"/>
        <v>-15486352.41</v>
      </c>
      <c r="H79" s="56" t="s">
        <v>279</v>
      </c>
      <c r="I79" s="59" t="s">
        <v>322</v>
      </c>
    </row>
    <row r="80" spans="1:9" ht="22.5" x14ac:dyDescent="0.2">
      <c r="A80" s="33" t="s">
        <v>155</v>
      </c>
      <c r="B80" s="19" t="s">
        <v>81</v>
      </c>
      <c r="C80" s="20">
        <v>644220</v>
      </c>
      <c r="D80" s="20">
        <v>644220</v>
      </c>
      <c r="E80" s="21">
        <v>563380</v>
      </c>
      <c r="F80" s="10">
        <f t="shared" ref="F80:F104" si="6">IF(OR(E80="-",E80&lt;0,C80&lt;0),"-",(IF(OR(C80=0,C80="-"),"-",E80/C80*100)))</f>
        <v>87.45149172642887</v>
      </c>
      <c r="G80" s="28">
        <f t="shared" ref="G80:G104" si="7">IF(C80=E80,"-",IF(E80="-",0,E80)-IF(C80="-",0,C80))</f>
        <v>-80840</v>
      </c>
      <c r="H80" s="56" t="s">
        <v>323</v>
      </c>
      <c r="I80" s="59" t="s">
        <v>326</v>
      </c>
    </row>
    <row r="81" spans="1:9" ht="12.75" x14ac:dyDescent="0.2">
      <c r="A81" s="33" t="s">
        <v>156</v>
      </c>
      <c r="B81" s="19" t="s">
        <v>81</v>
      </c>
      <c r="C81" s="20">
        <v>3497100</v>
      </c>
      <c r="D81" s="20">
        <v>3497100</v>
      </c>
      <c r="E81" s="21">
        <v>2961499.94</v>
      </c>
      <c r="F81" s="10">
        <f t="shared" si="6"/>
        <v>84.684451116639508</v>
      </c>
      <c r="G81" s="28">
        <f t="shared" si="7"/>
        <v>-535600.06000000006</v>
      </c>
      <c r="H81" s="56" t="s">
        <v>283</v>
      </c>
      <c r="I81" s="59" t="s">
        <v>368</v>
      </c>
    </row>
    <row r="82" spans="1:9" ht="33.75" x14ac:dyDescent="0.2">
      <c r="A82" s="33" t="s">
        <v>157</v>
      </c>
      <c r="B82" s="19" t="s">
        <v>81</v>
      </c>
      <c r="C82" s="20">
        <v>80873100</v>
      </c>
      <c r="D82" s="20">
        <v>80873100</v>
      </c>
      <c r="E82" s="21">
        <v>69372621.299999997</v>
      </c>
      <c r="F82" s="10">
        <f t="shared" si="6"/>
        <v>85.779599520730613</v>
      </c>
      <c r="G82" s="28">
        <f t="shared" si="7"/>
        <v>-11500478.700000003</v>
      </c>
      <c r="H82" s="56" t="s">
        <v>287</v>
      </c>
      <c r="I82" s="59" t="s">
        <v>324</v>
      </c>
    </row>
    <row r="83" spans="1:9" ht="22.5" x14ac:dyDescent="0.2">
      <c r="A83" s="33" t="s">
        <v>158</v>
      </c>
      <c r="B83" s="19" t="s">
        <v>81</v>
      </c>
      <c r="C83" s="20">
        <v>19611444</v>
      </c>
      <c r="D83" s="20">
        <v>19611444</v>
      </c>
      <c r="E83" s="21">
        <v>11153854.470000001</v>
      </c>
      <c r="F83" s="10">
        <f t="shared" si="6"/>
        <v>56.874213188993124</v>
      </c>
      <c r="G83" s="28">
        <f t="shared" si="7"/>
        <v>-8457589.5299999993</v>
      </c>
      <c r="H83" s="56" t="s">
        <v>286</v>
      </c>
      <c r="I83" s="59" t="s">
        <v>347</v>
      </c>
    </row>
    <row r="84" spans="1:9" ht="22.5" x14ac:dyDescent="0.2">
      <c r="A84" s="33" t="s">
        <v>159</v>
      </c>
      <c r="B84" s="19" t="s">
        <v>81</v>
      </c>
      <c r="C84" s="20">
        <v>50000</v>
      </c>
      <c r="D84" s="20">
        <v>50000</v>
      </c>
      <c r="E84" s="21">
        <v>30063</v>
      </c>
      <c r="F84" s="10">
        <f t="shared" si="6"/>
        <v>60.126000000000005</v>
      </c>
      <c r="G84" s="28">
        <f t="shared" si="7"/>
        <v>-19937</v>
      </c>
      <c r="H84" s="56" t="s">
        <v>323</v>
      </c>
      <c r="I84" s="59" t="s">
        <v>326</v>
      </c>
    </row>
    <row r="85" spans="1:9" ht="22.5" x14ac:dyDescent="0.2">
      <c r="A85" s="33" t="s">
        <v>160</v>
      </c>
      <c r="B85" s="19" t="s">
        <v>81</v>
      </c>
      <c r="C85" s="20">
        <v>1058896</v>
      </c>
      <c r="D85" s="20">
        <v>1058896</v>
      </c>
      <c r="E85" s="21">
        <v>144180</v>
      </c>
      <c r="F85" s="10">
        <f t="shared" si="6"/>
        <v>13.616068055786403</v>
      </c>
      <c r="G85" s="28">
        <f t="shared" si="7"/>
        <v>-914716</v>
      </c>
      <c r="H85" s="56" t="s">
        <v>286</v>
      </c>
      <c r="I85" s="59" t="s">
        <v>347</v>
      </c>
    </row>
    <row r="86" spans="1:9" ht="22.5" x14ac:dyDescent="0.2">
      <c r="A86" s="33" t="s">
        <v>161</v>
      </c>
      <c r="B86" s="19" t="s">
        <v>81</v>
      </c>
      <c r="C86" s="20">
        <v>253000</v>
      </c>
      <c r="D86" s="20">
        <v>253000</v>
      </c>
      <c r="E86" s="21">
        <v>199420.62</v>
      </c>
      <c r="F86" s="10">
        <f t="shared" si="6"/>
        <v>78.822379446640312</v>
      </c>
      <c r="G86" s="28">
        <f t="shared" si="7"/>
        <v>-53579.380000000005</v>
      </c>
      <c r="H86" s="56" t="s">
        <v>279</v>
      </c>
      <c r="I86" s="59" t="s">
        <v>325</v>
      </c>
    </row>
    <row r="87" spans="1:9" ht="22.5" x14ac:dyDescent="0.2">
      <c r="A87" s="33" t="s">
        <v>162</v>
      </c>
      <c r="B87" s="19" t="s">
        <v>81</v>
      </c>
      <c r="C87" s="20">
        <v>832908.67</v>
      </c>
      <c r="D87" s="20">
        <v>832908.67</v>
      </c>
      <c r="E87" s="21">
        <v>757742.18</v>
      </c>
      <c r="F87" s="10">
        <f t="shared" si="6"/>
        <v>90.975422311308151</v>
      </c>
      <c r="G87" s="28">
        <f t="shared" si="7"/>
        <v>-75166.489999999991</v>
      </c>
      <c r="H87" s="56" t="s">
        <v>279</v>
      </c>
      <c r="I87" s="59" t="s">
        <v>325</v>
      </c>
    </row>
    <row r="88" spans="1:9" ht="22.5" x14ac:dyDescent="0.2">
      <c r="A88" s="33" t="s">
        <v>163</v>
      </c>
      <c r="B88" s="19" t="s">
        <v>81</v>
      </c>
      <c r="C88" s="20">
        <v>17155700</v>
      </c>
      <c r="D88" s="20">
        <v>17155700</v>
      </c>
      <c r="E88" s="21">
        <v>9076137.2400000002</v>
      </c>
      <c r="F88" s="10">
        <f t="shared" si="6"/>
        <v>52.904499612373733</v>
      </c>
      <c r="G88" s="28">
        <f t="shared" si="7"/>
        <v>-8079562.7599999998</v>
      </c>
      <c r="H88" s="56" t="s">
        <v>286</v>
      </c>
      <c r="I88" s="59" t="s">
        <v>347</v>
      </c>
    </row>
    <row r="89" spans="1:9" ht="33.75" x14ac:dyDescent="0.2">
      <c r="A89" s="33" t="s">
        <v>164</v>
      </c>
      <c r="B89" s="19" t="s">
        <v>81</v>
      </c>
      <c r="C89" s="20">
        <v>63483295.210000001</v>
      </c>
      <c r="D89" s="20">
        <v>63483295.210000001</v>
      </c>
      <c r="E89" s="21">
        <v>60098545.210000001</v>
      </c>
      <c r="F89" s="10">
        <f t="shared" si="6"/>
        <v>94.668282437445328</v>
      </c>
      <c r="G89" s="28">
        <f t="shared" si="7"/>
        <v>-3384750</v>
      </c>
      <c r="H89" s="56" t="s">
        <v>287</v>
      </c>
      <c r="I89" s="59" t="s">
        <v>349</v>
      </c>
    </row>
    <row r="90" spans="1:9" ht="33.75" x14ac:dyDescent="0.2">
      <c r="A90" s="33" t="s">
        <v>165</v>
      </c>
      <c r="B90" s="19" t="s">
        <v>81</v>
      </c>
      <c r="C90" s="20">
        <v>22961900</v>
      </c>
      <c r="D90" s="20">
        <v>22961900</v>
      </c>
      <c r="E90" s="21">
        <v>21720540.850000001</v>
      </c>
      <c r="F90" s="10">
        <f t="shared" si="6"/>
        <v>94.593830867654688</v>
      </c>
      <c r="G90" s="28">
        <f t="shared" si="7"/>
        <v>-1241359.1499999985</v>
      </c>
      <c r="H90" s="56" t="s">
        <v>287</v>
      </c>
      <c r="I90" s="59" t="s">
        <v>349</v>
      </c>
    </row>
    <row r="91" spans="1:9" ht="33.75" x14ac:dyDescent="0.2">
      <c r="A91" s="33" t="s">
        <v>166</v>
      </c>
      <c r="B91" s="19" t="s">
        <v>81</v>
      </c>
      <c r="C91" s="20">
        <v>6300000</v>
      </c>
      <c r="D91" s="20">
        <v>6300000</v>
      </c>
      <c r="E91" s="21">
        <v>2901325.62</v>
      </c>
      <c r="F91" s="10">
        <f t="shared" si="6"/>
        <v>46.052787619047621</v>
      </c>
      <c r="G91" s="28">
        <f t="shared" si="7"/>
        <v>-3398674.38</v>
      </c>
      <c r="H91" s="56" t="s">
        <v>287</v>
      </c>
      <c r="I91" s="59" t="s">
        <v>349</v>
      </c>
    </row>
    <row r="92" spans="1:9" ht="12.75" x14ac:dyDescent="0.2">
      <c r="A92" s="33" t="s">
        <v>167</v>
      </c>
      <c r="B92" s="19" t="s">
        <v>81</v>
      </c>
      <c r="C92" s="20">
        <v>509700</v>
      </c>
      <c r="D92" s="20">
        <v>509700</v>
      </c>
      <c r="E92" s="21">
        <v>180482</v>
      </c>
      <c r="F92" s="10">
        <f t="shared" si="6"/>
        <v>35.40945654306455</v>
      </c>
      <c r="G92" s="28">
        <f t="shared" si="7"/>
        <v>-329218</v>
      </c>
      <c r="H92" s="56" t="s">
        <v>283</v>
      </c>
      <c r="I92" s="59" t="s">
        <v>368</v>
      </c>
    </row>
    <row r="93" spans="1:9" ht="22.5" x14ac:dyDescent="0.2">
      <c r="A93" s="33" t="s">
        <v>168</v>
      </c>
      <c r="B93" s="19" t="s">
        <v>81</v>
      </c>
      <c r="C93" s="20">
        <v>2400</v>
      </c>
      <c r="D93" s="20">
        <v>2400</v>
      </c>
      <c r="E93" s="21" t="s">
        <v>21</v>
      </c>
      <c r="F93" s="10" t="str">
        <f t="shared" si="6"/>
        <v>-</v>
      </c>
      <c r="G93" s="28">
        <f t="shared" si="7"/>
        <v>-2400</v>
      </c>
      <c r="H93" s="56" t="s">
        <v>279</v>
      </c>
      <c r="I93" s="59" t="s">
        <v>374</v>
      </c>
    </row>
    <row r="94" spans="1:9" ht="22.5" x14ac:dyDescent="0.2">
      <c r="A94" s="33" t="s">
        <v>169</v>
      </c>
      <c r="B94" s="19" t="s">
        <v>81</v>
      </c>
      <c r="C94" s="20">
        <v>43200000</v>
      </c>
      <c r="D94" s="20">
        <v>43200000</v>
      </c>
      <c r="E94" s="21">
        <v>40173105.840000004</v>
      </c>
      <c r="F94" s="10">
        <f t="shared" si="6"/>
        <v>92.993300555555564</v>
      </c>
      <c r="G94" s="28">
        <f t="shared" si="7"/>
        <v>-3026894.1599999964</v>
      </c>
      <c r="H94" s="56" t="s">
        <v>286</v>
      </c>
      <c r="I94" s="59" t="s">
        <v>347</v>
      </c>
    </row>
    <row r="95" spans="1:9" ht="22.5" x14ac:dyDescent="0.2">
      <c r="A95" s="33" t="s">
        <v>170</v>
      </c>
      <c r="B95" s="19" t="s">
        <v>81</v>
      </c>
      <c r="C95" s="20">
        <v>23028000</v>
      </c>
      <c r="D95" s="20">
        <v>23028000</v>
      </c>
      <c r="E95" s="21">
        <v>19946000</v>
      </c>
      <c r="F95" s="10">
        <f t="shared" si="6"/>
        <v>86.616293208268189</v>
      </c>
      <c r="G95" s="28">
        <f t="shared" si="7"/>
        <v>-3082000</v>
      </c>
      <c r="H95" s="56" t="s">
        <v>286</v>
      </c>
      <c r="I95" s="59" t="s">
        <v>347</v>
      </c>
    </row>
    <row r="96" spans="1:9" ht="22.5" x14ac:dyDescent="0.2">
      <c r="A96" s="33" t="s">
        <v>171</v>
      </c>
      <c r="B96" s="19" t="s">
        <v>81</v>
      </c>
      <c r="C96" s="20">
        <v>3344000</v>
      </c>
      <c r="D96" s="20">
        <v>3344000</v>
      </c>
      <c r="E96" s="21">
        <v>3109632</v>
      </c>
      <c r="F96" s="10">
        <f t="shared" si="6"/>
        <v>92.991387559808615</v>
      </c>
      <c r="G96" s="28">
        <f t="shared" si="7"/>
        <v>-234368</v>
      </c>
      <c r="H96" s="56" t="s">
        <v>286</v>
      </c>
      <c r="I96" s="59" t="s">
        <v>347</v>
      </c>
    </row>
    <row r="97" spans="1:9" ht="22.5" x14ac:dyDescent="0.2">
      <c r="A97" s="33" t="s">
        <v>172</v>
      </c>
      <c r="B97" s="19" t="s">
        <v>81</v>
      </c>
      <c r="C97" s="20">
        <v>357200</v>
      </c>
      <c r="D97" s="20">
        <v>357200</v>
      </c>
      <c r="E97" s="21">
        <v>290200</v>
      </c>
      <c r="F97" s="10">
        <f t="shared" si="6"/>
        <v>81.243001119820818</v>
      </c>
      <c r="G97" s="28">
        <f t="shared" si="7"/>
        <v>-67000</v>
      </c>
      <c r="H97" s="56" t="s">
        <v>286</v>
      </c>
      <c r="I97" s="59" t="s">
        <v>347</v>
      </c>
    </row>
    <row r="98" spans="1:9" ht="22.5" x14ac:dyDescent="0.2">
      <c r="A98" s="33" t="s">
        <v>173</v>
      </c>
      <c r="B98" s="19" t="s">
        <v>81</v>
      </c>
      <c r="C98" s="20">
        <v>2146400</v>
      </c>
      <c r="D98" s="20">
        <v>2146400</v>
      </c>
      <c r="E98" s="21">
        <v>1945400</v>
      </c>
      <c r="F98" s="10">
        <f t="shared" si="6"/>
        <v>90.63548266865449</v>
      </c>
      <c r="G98" s="28">
        <f t="shared" si="7"/>
        <v>-201000</v>
      </c>
      <c r="H98" s="56" t="s">
        <v>286</v>
      </c>
      <c r="I98" s="59" t="s">
        <v>347</v>
      </c>
    </row>
    <row r="99" spans="1:9" ht="33.75" x14ac:dyDescent="0.2">
      <c r="A99" s="33" t="s">
        <v>174</v>
      </c>
      <c r="B99" s="19" t="s">
        <v>81</v>
      </c>
      <c r="C99" s="20">
        <v>190000</v>
      </c>
      <c r="D99" s="20">
        <v>190000</v>
      </c>
      <c r="E99" s="21" t="s">
        <v>21</v>
      </c>
      <c r="F99" s="10" t="str">
        <f t="shared" si="6"/>
        <v>-</v>
      </c>
      <c r="G99" s="28">
        <f t="shared" si="7"/>
        <v>-190000</v>
      </c>
      <c r="H99" s="56" t="s">
        <v>279</v>
      </c>
      <c r="I99" s="59" t="s">
        <v>375</v>
      </c>
    </row>
    <row r="100" spans="1:9" ht="45" x14ac:dyDescent="0.2">
      <c r="A100" s="33" t="s">
        <v>175</v>
      </c>
      <c r="B100" s="19" t="s">
        <v>81</v>
      </c>
      <c r="C100" s="20">
        <v>39600000</v>
      </c>
      <c r="D100" s="20">
        <v>39600000</v>
      </c>
      <c r="E100" s="21">
        <v>33219197.829999998</v>
      </c>
      <c r="F100" s="10">
        <f t="shared" si="6"/>
        <v>83.886863207070704</v>
      </c>
      <c r="G100" s="28">
        <f t="shared" si="7"/>
        <v>-6380802.1700000018</v>
      </c>
      <c r="H100" s="56" t="s">
        <v>279</v>
      </c>
      <c r="I100" s="59" t="s">
        <v>376</v>
      </c>
    </row>
    <row r="101" spans="1:9" ht="33.75" x14ac:dyDescent="0.2">
      <c r="A101" s="33" t="s">
        <v>176</v>
      </c>
      <c r="B101" s="19" t="s">
        <v>81</v>
      </c>
      <c r="C101" s="20">
        <v>12741092.9</v>
      </c>
      <c r="D101" s="20">
        <v>12741092.9</v>
      </c>
      <c r="E101" s="21">
        <v>10651853.27</v>
      </c>
      <c r="F101" s="10">
        <f t="shared" si="6"/>
        <v>83.602351490585235</v>
      </c>
      <c r="G101" s="28">
        <f t="shared" si="7"/>
        <v>-2089239.6300000008</v>
      </c>
      <c r="H101" s="56" t="s">
        <v>278</v>
      </c>
      <c r="I101" s="59" t="s">
        <v>381</v>
      </c>
    </row>
    <row r="102" spans="1:9" ht="112.5" x14ac:dyDescent="0.2">
      <c r="A102" s="33" t="s">
        <v>177</v>
      </c>
      <c r="B102" s="19" t="s">
        <v>81</v>
      </c>
      <c r="C102" s="20">
        <v>29963485</v>
      </c>
      <c r="D102" s="20">
        <v>29963485</v>
      </c>
      <c r="E102" s="21" t="s">
        <v>21</v>
      </c>
      <c r="F102" s="10" t="str">
        <f t="shared" si="6"/>
        <v>-</v>
      </c>
      <c r="G102" s="28">
        <f t="shared" si="7"/>
        <v>-29963485</v>
      </c>
      <c r="H102" s="56" t="s">
        <v>279</v>
      </c>
      <c r="I102" s="59" t="s">
        <v>289</v>
      </c>
    </row>
    <row r="103" spans="1:9" ht="135" x14ac:dyDescent="0.2">
      <c r="A103" s="33" t="s">
        <v>178</v>
      </c>
      <c r="B103" s="19" t="s">
        <v>81</v>
      </c>
      <c r="C103" s="20">
        <v>19479500</v>
      </c>
      <c r="D103" s="20">
        <v>19479500</v>
      </c>
      <c r="E103" s="21">
        <v>16756540</v>
      </c>
      <c r="F103" s="10">
        <f t="shared" si="6"/>
        <v>86.021407120305966</v>
      </c>
      <c r="G103" s="28">
        <f t="shared" si="7"/>
        <v>-2722960</v>
      </c>
      <c r="H103" s="56" t="s">
        <v>279</v>
      </c>
      <c r="I103" s="59" t="s">
        <v>290</v>
      </c>
    </row>
    <row r="104" spans="1:9" ht="22.5" x14ac:dyDescent="0.2">
      <c r="A104" s="33" t="s">
        <v>179</v>
      </c>
      <c r="B104" s="19" t="s">
        <v>81</v>
      </c>
      <c r="C104" s="20">
        <v>11323500</v>
      </c>
      <c r="D104" s="20">
        <v>11323500</v>
      </c>
      <c r="E104" s="21">
        <v>10720400</v>
      </c>
      <c r="F104" s="10">
        <f t="shared" si="6"/>
        <v>94.673908243917509</v>
      </c>
      <c r="G104" s="28">
        <f t="shared" si="7"/>
        <v>-603100</v>
      </c>
      <c r="H104" s="56" t="s">
        <v>286</v>
      </c>
      <c r="I104" s="59" t="s">
        <v>347</v>
      </c>
    </row>
    <row r="105" spans="1:9" ht="22.5" x14ac:dyDescent="0.2">
      <c r="A105" s="33" t="s">
        <v>180</v>
      </c>
      <c r="B105" s="19" t="s">
        <v>81</v>
      </c>
      <c r="C105" s="20">
        <v>2425588.2400000002</v>
      </c>
      <c r="D105" s="20">
        <v>2425588.2400000002</v>
      </c>
      <c r="E105" s="21">
        <v>2268750</v>
      </c>
      <c r="F105" s="10">
        <f t="shared" ref="F105:F123" si="8">IF(OR(E105="-",E105&lt;0,C105&lt;0),"-",(IF(OR(C105=0,C105="-"),"-",E105/C105*100)))</f>
        <v>93.534012186668576</v>
      </c>
      <c r="G105" s="28">
        <f t="shared" ref="G105:G123" si="9">IF(C105=E105,"-",IF(E105="-",0,E105)-IF(C105="-",0,C105))</f>
        <v>-156838.24000000022</v>
      </c>
      <c r="H105" s="56" t="s">
        <v>291</v>
      </c>
      <c r="I105" s="59" t="s">
        <v>386</v>
      </c>
    </row>
    <row r="106" spans="1:9" ht="67.5" x14ac:dyDescent="0.2">
      <c r="A106" s="33" t="s">
        <v>181</v>
      </c>
      <c r="B106" s="19" t="s">
        <v>81</v>
      </c>
      <c r="C106" s="20">
        <v>1440000</v>
      </c>
      <c r="D106" s="20">
        <v>1440000</v>
      </c>
      <c r="E106" s="21">
        <v>1198894.3600000001</v>
      </c>
      <c r="F106" s="10">
        <f t="shared" si="8"/>
        <v>83.256552777777785</v>
      </c>
      <c r="G106" s="28">
        <f t="shared" si="9"/>
        <v>-241105.6399999999</v>
      </c>
      <c r="H106" s="56" t="s">
        <v>279</v>
      </c>
      <c r="I106" s="59" t="s">
        <v>387</v>
      </c>
    </row>
    <row r="107" spans="1:9" ht="67.5" x14ac:dyDescent="0.2">
      <c r="A107" s="33" t="s">
        <v>182</v>
      </c>
      <c r="B107" s="19" t="s">
        <v>81</v>
      </c>
      <c r="C107" s="20">
        <v>338331815</v>
      </c>
      <c r="D107" s="20">
        <v>338331815</v>
      </c>
      <c r="E107" s="21">
        <v>309287175.91000003</v>
      </c>
      <c r="F107" s="10">
        <f t="shared" si="8"/>
        <v>91.415339083615294</v>
      </c>
      <c r="G107" s="28">
        <f t="shared" si="9"/>
        <v>-29044639.089999974</v>
      </c>
      <c r="H107" s="56" t="s">
        <v>279</v>
      </c>
      <c r="I107" s="59" t="s">
        <v>295</v>
      </c>
    </row>
    <row r="108" spans="1:9" ht="12.75" x14ac:dyDescent="0.2">
      <c r="A108" s="33" t="s">
        <v>183</v>
      </c>
      <c r="B108" s="19" t="s">
        <v>81</v>
      </c>
      <c r="C108" s="20">
        <v>90281000</v>
      </c>
      <c r="D108" s="20">
        <v>90281000</v>
      </c>
      <c r="E108" s="21">
        <v>76928645.310000002</v>
      </c>
      <c r="F108" s="10">
        <f t="shared" si="8"/>
        <v>85.210227301425562</v>
      </c>
      <c r="G108" s="28">
        <f t="shared" si="9"/>
        <v>-13352354.689999998</v>
      </c>
      <c r="H108" s="56" t="s">
        <v>293</v>
      </c>
      <c r="I108" s="59" t="s">
        <v>353</v>
      </c>
    </row>
    <row r="109" spans="1:9" ht="168.75" x14ac:dyDescent="0.2">
      <c r="A109" s="33" t="s">
        <v>184</v>
      </c>
      <c r="B109" s="19" t="s">
        <v>81</v>
      </c>
      <c r="C109" s="20">
        <v>584565670</v>
      </c>
      <c r="D109" s="20">
        <v>584565670</v>
      </c>
      <c r="E109" s="21">
        <v>535518436.75999999</v>
      </c>
      <c r="F109" s="10">
        <f t="shared" si="8"/>
        <v>91.609628180868029</v>
      </c>
      <c r="G109" s="28">
        <f t="shared" si="9"/>
        <v>-49047233.24000001</v>
      </c>
      <c r="H109" s="56" t="s">
        <v>279</v>
      </c>
      <c r="I109" s="59" t="s">
        <v>354</v>
      </c>
    </row>
    <row r="110" spans="1:9" ht="22.5" x14ac:dyDescent="0.2">
      <c r="A110" s="33" t="s">
        <v>185</v>
      </c>
      <c r="B110" s="19" t="s">
        <v>81</v>
      </c>
      <c r="C110" s="20">
        <v>36868367.350000001</v>
      </c>
      <c r="D110" s="20">
        <v>36868367.350000001</v>
      </c>
      <c r="E110" s="21">
        <v>33967193.090000004</v>
      </c>
      <c r="F110" s="10">
        <f t="shared" si="8"/>
        <v>92.130993400227155</v>
      </c>
      <c r="G110" s="28">
        <f t="shared" si="9"/>
        <v>-2901174.2599999979</v>
      </c>
      <c r="H110" s="56" t="s">
        <v>286</v>
      </c>
      <c r="I110" s="59" t="s">
        <v>355</v>
      </c>
    </row>
    <row r="111" spans="1:9" ht="146.25" x14ac:dyDescent="0.2">
      <c r="A111" s="33" t="s">
        <v>186</v>
      </c>
      <c r="B111" s="19" t="s">
        <v>81</v>
      </c>
      <c r="C111" s="20">
        <v>103166560.59999999</v>
      </c>
      <c r="D111" s="20">
        <v>103166560.59999999</v>
      </c>
      <c r="E111" s="21">
        <v>94066308.560000002</v>
      </c>
      <c r="F111" s="10">
        <f t="shared" si="8"/>
        <v>91.179068113665522</v>
      </c>
      <c r="G111" s="28">
        <f t="shared" si="9"/>
        <v>-9100252.0399999917</v>
      </c>
      <c r="H111" s="56" t="s">
        <v>279</v>
      </c>
      <c r="I111" s="59" t="s">
        <v>356</v>
      </c>
    </row>
    <row r="112" spans="1:9" ht="12.75" x14ac:dyDescent="0.2">
      <c r="A112" s="33" t="s">
        <v>187</v>
      </c>
      <c r="B112" s="19" t="s">
        <v>81</v>
      </c>
      <c r="C112" s="20">
        <v>100000</v>
      </c>
      <c r="D112" s="20">
        <v>100000</v>
      </c>
      <c r="E112" s="21" t="s">
        <v>21</v>
      </c>
      <c r="F112" s="10" t="str">
        <f t="shared" si="8"/>
        <v>-</v>
      </c>
      <c r="G112" s="28">
        <f t="shared" si="9"/>
        <v>-100000</v>
      </c>
      <c r="H112" s="56" t="s">
        <v>293</v>
      </c>
      <c r="I112" s="59" t="s">
        <v>353</v>
      </c>
    </row>
    <row r="113" spans="1:9" ht="90" x14ac:dyDescent="0.2">
      <c r="A113" s="33" t="s">
        <v>188</v>
      </c>
      <c r="B113" s="19" t="s">
        <v>81</v>
      </c>
      <c r="C113" s="20">
        <v>800000000</v>
      </c>
      <c r="D113" s="20">
        <v>800000000</v>
      </c>
      <c r="E113" s="21">
        <v>619500000</v>
      </c>
      <c r="F113" s="10">
        <f t="shared" si="8"/>
        <v>77.4375</v>
      </c>
      <c r="G113" s="28">
        <f t="shared" si="9"/>
        <v>-180500000</v>
      </c>
      <c r="H113" s="56" t="s">
        <v>279</v>
      </c>
      <c r="I113" s="59" t="s">
        <v>357</v>
      </c>
    </row>
    <row r="114" spans="1:9" ht="22.5" x14ac:dyDescent="0.2">
      <c r="A114" s="33" t="s">
        <v>189</v>
      </c>
      <c r="B114" s="19" t="s">
        <v>81</v>
      </c>
      <c r="C114" s="20">
        <v>20000000</v>
      </c>
      <c r="D114" s="20">
        <v>20000000</v>
      </c>
      <c r="E114" s="21" t="s">
        <v>21</v>
      </c>
      <c r="F114" s="10" t="str">
        <f t="shared" si="8"/>
        <v>-</v>
      </c>
      <c r="G114" s="28">
        <f t="shared" si="9"/>
        <v>-20000000</v>
      </c>
      <c r="H114" s="56" t="s">
        <v>279</v>
      </c>
      <c r="I114" s="59" t="s">
        <v>358</v>
      </c>
    </row>
    <row r="115" spans="1:9" ht="78.75" x14ac:dyDescent="0.2">
      <c r="A115" s="33" t="s">
        <v>190</v>
      </c>
      <c r="B115" s="19" t="s">
        <v>81</v>
      </c>
      <c r="C115" s="20">
        <v>104304593.3</v>
      </c>
      <c r="D115" s="20">
        <v>104304593.3</v>
      </c>
      <c r="E115" s="21">
        <v>75968428.640000001</v>
      </c>
      <c r="F115" s="10">
        <f t="shared" si="8"/>
        <v>72.833253298347316</v>
      </c>
      <c r="G115" s="28">
        <f t="shared" si="9"/>
        <v>-28336164.659999996</v>
      </c>
      <c r="H115" s="56" t="s">
        <v>279</v>
      </c>
      <c r="I115" s="59" t="s">
        <v>359</v>
      </c>
    </row>
    <row r="116" spans="1:9" ht="22.5" x14ac:dyDescent="0.2">
      <c r="A116" s="33" t="s">
        <v>191</v>
      </c>
      <c r="B116" s="19" t="s">
        <v>81</v>
      </c>
      <c r="C116" s="20">
        <v>23693168</v>
      </c>
      <c r="D116" s="20">
        <v>23693168</v>
      </c>
      <c r="E116" s="21">
        <v>22260943</v>
      </c>
      <c r="F116" s="10">
        <f t="shared" si="8"/>
        <v>93.955113980536495</v>
      </c>
      <c r="G116" s="28">
        <f t="shared" si="9"/>
        <v>-1432225</v>
      </c>
      <c r="H116" s="56" t="s">
        <v>279</v>
      </c>
      <c r="I116" s="59" t="s">
        <v>360</v>
      </c>
    </row>
    <row r="117" spans="1:9" ht="67.5" x14ac:dyDescent="0.2">
      <c r="A117" s="33" t="s">
        <v>192</v>
      </c>
      <c r="B117" s="19" t="s">
        <v>81</v>
      </c>
      <c r="C117" s="20">
        <v>614787188.63</v>
      </c>
      <c r="D117" s="20">
        <v>614787188.63</v>
      </c>
      <c r="E117" s="21">
        <v>310713818.5</v>
      </c>
      <c r="F117" s="10">
        <f t="shared" si="8"/>
        <v>50.540060730998448</v>
      </c>
      <c r="G117" s="28">
        <f t="shared" si="9"/>
        <v>-304073370.13</v>
      </c>
      <c r="H117" s="56" t="s">
        <v>279</v>
      </c>
      <c r="I117" s="59" t="s">
        <v>361</v>
      </c>
    </row>
    <row r="118" spans="1:9" ht="67.5" x14ac:dyDescent="0.2">
      <c r="A118" s="33" t="s">
        <v>193</v>
      </c>
      <c r="B118" s="19" t="s">
        <v>81</v>
      </c>
      <c r="C118" s="20">
        <v>303000000</v>
      </c>
      <c r="D118" s="20">
        <v>303000000</v>
      </c>
      <c r="E118" s="21">
        <v>160467346.00999999</v>
      </c>
      <c r="F118" s="10">
        <f t="shared" si="8"/>
        <v>52.959520135313532</v>
      </c>
      <c r="G118" s="28">
        <f t="shared" si="9"/>
        <v>-142532653.99000001</v>
      </c>
      <c r="H118" s="56" t="s">
        <v>279</v>
      </c>
      <c r="I118" s="59" t="s">
        <v>361</v>
      </c>
    </row>
    <row r="119" spans="1:9" ht="22.5" x14ac:dyDescent="0.2">
      <c r="A119" s="33" t="s">
        <v>194</v>
      </c>
      <c r="B119" s="19" t="s">
        <v>81</v>
      </c>
      <c r="C119" s="20">
        <v>242021224.75999999</v>
      </c>
      <c r="D119" s="20">
        <v>242021224.75999999</v>
      </c>
      <c r="E119" s="21">
        <v>227658290.50999999</v>
      </c>
      <c r="F119" s="10">
        <f t="shared" si="8"/>
        <v>94.065423698172339</v>
      </c>
      <c r="G119" s="28">
        <f t="shared" si="9"/>
        <v>-14362934.25</v>
      </c>
      <c r="H119" s="56" t="s">
        <v>279</v>
      </c>
      <c r="I119" s="59" t="s">
        <v>362</v>
      </c>
    </row>
    <row r="120" spans="1:9" ht="22.5" x14ac:dyDescent="0.2">
      <c r="A120" s="33" t="s">
        <v>195</v>
      </c>
      <c r="B120" s="19" t="s">
        <v>81</v>
      </c>
      <c r="C120" s="20">
        <v>17066.400000000001</v>
      </c>
      <c r="D120" s="20">
        <v>17066.400000000001</v>
      </c>
      <c r="E120" s="21" t="s">
        <v>21</v>
      </c>
      <c r="F120" s="10" t="str">
        <f t="shared" si="8"/>
        <v>-</v>
      </c>
      <c r="G120" s="28">
        <f t="shared" si="9"/>
        <v>-17066.400000000001</v>
      </c>
      <c r="H120" s="56" t="s">
        <v>279</v>
      </c>
      <c r="I120" s="59" t="s">
        <v>363</v>
      </c>
    </row>
    <row r="121" spans="1:9" ht="12.75" x14ac:dyDescent="0.2">
      <c r="A121" s="33" t="s">
        <v>196</v>
      </c>
      <c r="B121" s="19" t="s">
        <v>81</v>
      </c>
      <c r="C121" s="20">
        <v>85531000</v>
      </c>
      <c r="D121" s="20">
        <v>85531000</v>
      </c>
      <c r="E121" s="21">
        <v>73705998.480000004</v>
      </c>
      <c r="F121" s="10">
        <f t="shared" si="8"/>
        <v>86.174601583051768</v>
      </c>
      <c r="G121" s="28">
        <f t="shared" si="9"/>
        <v>-11825001.519999996</v>
      </c>
      <c r="H121" s="56" t="s">
        <v>293</v>
      </c>
      <c r="I121" s="59" t="s">
        <v>353</v>
      </c>
    </row>
    <row r="122" spans="1:9" ht="33.75" x14ac:dyDescent="0.2">
      <c r="A122" s="33" t="s">
        <v>197</v>
      </c>
      <c r="B122" s="19" t="s">
        <v>81</v>
      </c>
      <c r="C122" s="20">
        <v>96739000</v>
      </c>
      <c r="D122" s="20">
        <v>96739000</v>
      </c>
      <c r="E122" s="21">
        <v>91294295.400000006</v>
      </c>
      <c r="F122" s="10">
        <f t="shared" si="8"/>
        <v>94.371758442820379</v>
      </c>
      <c r="G122" s="28">
        <f t="shared" si="9"/>
        <v>-5444704.599999994</v>
      </c>
      <c r="H122" s="56" t="s">
        <v>287</v>
      </c>
      <c r="I122" s="59" t="s">
        <v>349</v>
      </c>
    </row>
    <row r="123" spans="1:9" ht="112.5" x14ac:dyDescent="0.2">
      <c r="A123" s="33" t="s">
        <v>198</v>
      </c>
      <c r="B123" s="19" t="s">
        <v>81</v>
      </c>
      <c r="C123" s="20">
        <v>158583644</v>
      </c>
      <c r="D123" s="20">
        <v>158583644</v>
      </c>
      <c r="E123" s="21">
        <v>136545833.78999999</v>
      </c>
      <c r="F123" s="10">
        <f t="shared" si="8"/>
        <v>86.103352367158365</v>
      </c>
      <c r="G123" s="28">
        <f t="shared" si="9"/>
        <v>-22037810.210000008</v>
      </c>
      <c r="H123" s="56" t="s">
        <v>279</v>
      </c>
      <c r="I123" s="59" t="s">
        <v>364</v>
      </c>
    </row>
    <row r="124" spans="1:9" ht="33.75" x14ac:dyDescent="0.2">
      <c r="A124" s="33" t="s">
        <v>199</v>
      </c>
      <c r="B124" s="19" t="s">
        <v>81</v>
      </c>
      <c r="C124" s="20">
        <v>29136930.550000001</v>
      </c>
      <c r="D124" s="20">
        <v>29136930.550000001</v>
      </c>
      <c r="E124" s="21">
        <v>25626847.93</v>
      </c>
      <c r="F124" s="10">
        <f t="shared" ref="F124:F144" si="10">IF(OR(E124="-",E124&lt;0,C124&lt;0),"-",(IF(OR(C124=0,C124="-"),"-",E124/C124*100)))</f>
        <v>87.95314896338661</v>
      </c>
      <c r="G124" s="28">
        <f t="shared" ref="G124:G144" si="11">IF(C124=E124,"-",IF(E124="-",0,E124)-IF(C124="-",0,C124))</f>
        <v>-3510082.620000001</v>
      </c>
      <c r="H124" s="56" t="s">
        <v>287</v>
      </c>
      <c r="I124" s="59" t="s">
        <v>288</v>
      </c>
    </row>
    <row r="125" spans="1:9" ht="56.25" x14ac:dyDescent="0.2">
      <c r="A125" s="33" t="s">
        <v>200</v>
      </c>
      <c r="B125" s="19" t="s">
        <v>81</v>
      </c>
      <c r="C125" s="20">
        <v>541928720</v>
      </c>
      <c r="D125" s="20">
        <v>541928720</v>
      </c>
      <c r="E125" s="21">
        <v>483690504.60000002</v>
      </c>
      <c r="F125" s="10">
        <f t="shared" si="10"/>
        <v>89.253528508324862</v>
      </c>
      <c r="G125" s="28">
        <f t="shared" si="11"/>
        <v>-58238215.399999976</v>
      </c>
      <c r="H125" s="56" t="s">
        <v>279</v>
      </c>
      <c r="I125" s="59" t="s">
        <v>365</v>
      </c>
    </row>
    <row r="126" spans="1:9" ht="45" x14ac:dyDescent="0.2">
      <c r="A126" s="33" t="s">
        <v>201</v>
      </c>
      <c r="B126" s="19" t="s">
        <v>81</v>
      </c>
      <c r="C126" s="20">
        <v>210100000</v>
      </c>
      <c r="D126" s="20">
        <v>210100000</v>
      </c>
      <c r="E126" s="21">
        <v>187385179.31</v>
      </c>
      <c r="F126" s="10">
        <f t="shared" si="10"/>
        <v>89.188567020466451</v>
      </c>
      <c r="G126" s="28">
        <f t="shared" si="11"/>
        <v>-22714820.689999998</v>
      </c>
      <c r="H126" s="56" t="s">
        <v>281</v>
      </c>
      <c r="I126" s="59" t="s">
        <v>282</v>
      </c>
    </row>
    <row r="127" spans="1:9" ht="67.5" x14ac:dyDescent="0.2">
      <c r="A127" s="33" t="s">
        <v>202</v>
      </c>
      <c r="B127" s="19" t="s">
        <v>81</v>
      </c>
      <c r="C127" s="20">
        <v>114500400</v>
      </c>
      <c r="D127" s="20">
        <v>114500400</v>
      </c>
      <c r="E127" s="21" t="s">
        <v>21</v>
      </c>
      <c r="F127" s="10" t="str">
        <f t="shared" si="10"/>
        <v>-</v>
      </c>
      <c r="G127" s="28">
        <f t="shared" si="11"/>
        <v>-114500400</v>
      </c>
      <c r="H127" s="56" t="s">
        <v>279</v>
      </c>
      <c r="I127" s="59" t="s">
        <v>366</v>
      </c>
    </row>
    <row r="128" spans="1:9" ht="45" x14ac:dyDescent="0.2">
      <c r="A128" s="33" t="s">
        <v>203</v>
      </c>
      <c r="B128" s="19" t="s">
        <v>81</v>
      </c>
      <c r="C128" s="20">
        <v>15000000</v>
      </c>
      <c r="D128" s="20">
        <v>15000000</v>
      </c>
      <c r="E128" s="21" t="s">
        <v>21</v>
      </c>
      <c r="F128" s="10" t="str">
        <f t="shared" si="10"/>
        <v>-</v>
      </c>
      <c r="G128" s="28">
        <f t="shared" si="11"/>
        <v>-15000000</v>
      </c>
      <c r="H128" s="56" t="s">
        <v>279</v>
      </c>
      <c r="I128" s="59" t="s">
        <v>367</v>
      </c>
    </row>
    <row r="129" spans="1:9" ht="45" x14ac:dyDescent="0.2">
      <c r="A129" s="33" t="s">
        <v>204</v>
      </c>
      <c r="B129" s="19" t="s">
        <v>81</v>
      </c>
      <c r="C129" s="20">
        <v>75000000</v>
      </c>
      <c r="D129" s="20">
        <v>75000000</v>
      </c>
      <c r="E129" s="21">
        <v>22500000</v>
      </c>
      <c r="F129" s="10">
        <f t="shared" si="10"/>
        <v>30</v>
      </c>
      <c r="G129" s="28">
        <f t="shared" si="11"/>
        <v>-52500000</v>
      </c>
      <c r="H129" s="56" t="s">
        <v>281</v>
      </c>
      <c r="I129" s="59" t="s">
        <v>382</v>
      </c>
    </row>
    <row r="130" spans="1:9" ht="12.75" x14ac:dyDescent="0.2">
      <c r="A130" s="33" t="s">
        <v>205</v>
      </c>
      <c r="B130" s="19" t="s">
        <v>81</v>
      </c>
      <c r="C130" s="20">
        <v>14537485</v>
      </c>
      <c r="D130" s="20">
        <v>14537485</v>
      </c>
      <c r="E130" s="21">
        <v>12837485</v>
      </c>
      <c r="F130" s="10">
        <f t="shared" si="10"/>
        <v>88.306092835177481</v>
      </c>
      <c r="G130" s="28">
        <f t="shared" si="11"/>
        <v>-1700000</v>
      </c>
      <c r="H130" s="56" t="s">
        <v>283</v>
      </c>
      <c r="I130" s="59" t="s">
        <v>368</v>
      </c>
    </row>
    <row r="131" spans="1:9" ht="33.75" x14ac:dyDescent="0.2">
      <c r="A131" s="33" t="s">
        <v>206</v>
      </c>
      <c r="B131" s="19" t="s">
        <v>81</v>
      </c>
      <c r="C131" s="20">
        <v>132581230.86</v>
      </c>
      <c r="D131" s="20">
        <v>132581230.86</v>
      </c>
      <c r="E131" s="21" t="s">
        <v>21</v>
      </c>
      <c r="F131" s="10" t="str">
        <f t="shared" si="10"/>
        <v>-</v>
      </c>
      <c r="G131" s="28">
        <f t="shared" si="11"/>
        <v>-132581230.86</v>
      </c>
      <c r="H131" s="57" t="s">
        <v>276</v>
      </c>
      <c r="I131" s="58" t="s">
        <v>277</v>
      </c>
    </row>
    <row r="132" spans="1:9" ht="33.75" x14ac:dyDescent="0.2">
      <c r="A132" s="33" t="s">
        <v>207</v>
      </c>
      <c r="B132" s="19" t="s">
        <v>81</v>
      </c>
      <c r="C132" s="20">
        <v>100000000</v>
      </c>
      <c r="D132" s="20">
        <v>100000000</v>
      </c>
      <c r="E132" s="21" t="s">
        <v>21</v>
      </c>
      <c r="F132" s="10" t="str">
        <f t="shared" si="10"/>
        <v>-</v>
      </c>
      <c r="G132" s="28">
        <f t="shared" si="11"/>
        <v>-100000000</v>
      </c>
      <c r="H132" s="57" t="s">
        <v>276</v>
      </c>
      <c r="I132" s="58" t="s">
        <v>277</v>
      </c>
    </row>
    <row r="133" spans="1:9" ht="78.75" x14ac:dyDescent="0.2">
      <c r="A133" s="33" t="s">
        <v>208</v>
      </c>
      <c r="B133" s="19" t="s">
        <v>81</v>
      </c>
      <c r="C133" s="20">
        <v>8800000</v>
      </c>
      <c r="D133" s="20">
        <v>8800000</v>
      </c>
      <c r="E133" s="21">
        <v>7832000</v>
      </c>
      <c r="F133" s="10">
        <f t="shared" si="10"/>
        <v>89</v>
      </c>
      <c r="G133" s="28">
        <f t="shared" si="11"/>
        <v>-968000</v>
      </c>
      <c r="H133" s="56" t="s">
        <v>279</v>
      </c>
      <c r="I133" s="59" t="s">
        <v>388</v>
      </c>
    </row>
    <row r="134" spans="1:9" ht="56.25" x14ac:dyDescent="0.2">
      <c r="A134" s="33" t="s">
        <v>209</v>
      </c>
      <c r="B134" s="19" t="s">
        <v>81</v>
      </c>
      <c r="C134" s="20">
        <v>1765000</v>
      </c>
      <c r="D134" s="20">
        <v>1765000</v>
      </c>
      <c r="E134" s="21">
        <v>1530328.8</v>
      </c>
      <c r="F134" s="10">
        <f t="shared" si="10"/>
        <v>86.704181303116144</v>
      </c>
      <c r="G134" s="28">
        <f t="shared" si="11"/>
        <v>-234671.19999999995</v>
      </c>
      <c r="H134" s="56" t="s">
        <v>369</v>
      </c>
      <c r="I134" s="59" t="s">
        <v>389</v>
      </c>
    </row>
    <row r="135" spans="1:9" ht="33.75" x14ac:dyDescent="0.2">
      <c r="A135" s="33" t="s">
        <v>210</v>
      </c>
      <c r="B135" s="19" t="s">
        <v>81</v>
      </c>
      <c r="C135" s="20">
        <v>49910000</v>
      </c>
      <c r="D135" s="20">
        <v>49910000</v>
      </c>
      <c r="E135" s="21" t="s">
        <v>21</v>
      </c>
      <c r="F135" s="10" t="str">
        <f t="shared" si="10"/>
        <v>-</v>
      </c>
      <c r="G135" s="28">
        <f t="shared" si="11"/>
        <v>-49910000</v>
      </c>
      <c r="H135" s="56" t="s">
        <v>279</v>
      </c>
      <c r="I135" s="59" t="s">
        <v>390</v>
      </c>
    </row>
    <row r="136" spans="1:9" ht="33.75" x14ac:dyDescent="0.2">
      <c r="A136" s="33" t="s">
        <v>211</v>
      </c>
      <c r="B136" s="19" t="s">
        <v>81</v>
      </c>
      <c r="C136" s="20">
        <v>50000</v>
      </c>
      <c r="D136" s="20">
        <v>50000</v>
      </c>
      <c r="E136" s="21" t="s">
        <v>21</v>
      </c>
      <c r="F136" s="10" t="str">
        <f t="shared" si="10"/>
        <v>-</v>
      </c>
      <c r="G136" s="28">
        <f t="shared" si="11"/>
        <v>-50000</v>
      </c>
      <c r="H136" s="56" t="s">
        <v>279</v>
      </c>
      <c r="I136" s="59" t="s">
        <v>391</v>
      </c>
    </row>
    <row r="137" spans="1:9" ht="67.5" x14ac:dyDescent="0.2">
      <c r="A137" s="33" t="s">
        <v>212</v>
      </c>
      <c r="B137" s="19" t="s">
        <v>81</v>
      </c>
      <c r="C137" s="20">
        <v>136500</v>
      </c>
      <c r="D137" s="20">
        <v>136500</v>
      </c>
      <c r="E137" s="21">
        <v>43500</v>
      </c>
      <c r="F137" s="10">
        <f t="shared" si="10"/>
        <v>31.868131868131865</v>
      </c>
      <c r="G137" s="28">
        <f t="shared" si="11"/>
        <v>-93000</v>
      </c>
      <c r="H137" s="56" t="s">
        <v>279</v>
      </c>
      <c r="I137" s="59" t="s">
        <v>371</v>
      </c>
    </row>
    <row r="138" spans="1:9" ht="67.5" x14ac:dyDescent="0.2">
      <c r="A138" s="33" t="s">
        <v>213</v>
      </c>
      <c r="B138" s="19" t="s">
        <v>81</v>
      </c>
      <c r="C138" s="20">
        <v>698900</v>
      </c>
      <c r="D138" s="20">
        <v>698900</v>
      </c>
      <c r="E138" s="21">
        <v>521970</v>
      </c>
      <c r="F138" s="10">
        <f t="shared" si="10"/>
        <v>74.684504220918598</v>
      </c>
      <c r="G138" s="28">
        <f t="shared" si="11"/>
        <v>-176930</v>
      </c>
      <c r="H138" s="56" t="s">
        <v>279</v>
      </c>
      <c r="I138" s="59" t="s">
        <v>372</v>
      </c>
    </row>
    <row r="139" spans="1:9" ht="33.75" x14ac:dyDescent="0.2">
      <c r="A139" s="33" t="s">
        <v>214</v>
      </c>
      <c r="B139" s="19" t="s">
        <v>81</v>
      </c>
      <c r="C139" s="20">
        <v>227436200</v>
      </c>
      <c r="D139" s="20">
        <v>227436200</v>
      </c>
      <c r="E139" s="21">
        <v>164937420.61000001</v>
      </c>
      <c r="F139" s="10">
        <f t="shared" si="10"/>
        <v>72.520302665099052</v>
      </c>
      <c r="G139" s="28">
        <f t="shared" si="11"/>
        <v>-62498779.389999986</v>
      </c>
      <c r="H139" s="56" t="s">
        <v>276</v>
      </c>
      <c r="I139" s="59" t="s">
        <v>392</v>
      </c>
    </row>
    <row r="140" spans="1:9" ht="45" x14ac:dyDescent="0.2">
      <c r="A140" s="33" t="s">
        <v>215</v>
      </c>
      <c r="B140" s="19" t="s">
        <v>81</v>
      </c>
      <c r="C140" s="20">
        <v>20000000</v>
      </c>
      <c r="D140" s="20">
        <v>20000000</v>
      </c>
      <c r="E140" s="21" t="s">
        <v>21</v>
      </c>
      <c r="F140" s="10" t="str">
        <f t="shared" si="10"/>
        <v>-</v>
      </c>
      <c r="G140" s="28">
        <f t="shared" si="11"/>
        <v>-20000000</v>
      </c>
      <c r="H140" s="56" t="s">
        <v>279</v>
      </c>
      <c r="I140" s="59" t="s">
        <v>373</v>
      </c>
    </row>
    <row r="141" spans="1:9" ht="22.5" x14ac:dyDescent="0.2">
      <c r="A141" s="33" t="s">
        <v>216</v>
      </c>
      <c r="B141" s="19" t="s">
        <v>81</v>
      </c>
      <c r="C141" s="20">
        <v>56475450</v>
      </c>
      <c r="D141" s="20">
        <v>56475450</v>
      </c>
      <c r="E141" s="21">
        <v>42237732</v>
      </c>
      <c r="F141" s="10">
        <f t="shared" si="10"/>
        <v>74.789544837624135</v>
      </c>
      <c r="G141" s="28">
        <f t="shared" si="11"/>
        <v>-14237718</v>
      </c>
      <c r="H141" s="56" t="s">
        <v>279</v>
      </c>
      <c r="I141" s="59" t="s">
        <v>393</v>
      </c>
    </row>
    <row r="142" spans="1:9" ht="22.5" x14ac:dyDescent="0.2">
      <c r="A142" s="33" t="s">
        <v>217</v>
      </c>
      <c r="B142" s="19" t="s">
        <v>81</v>
      </c>
      <c r="C142" s="20">
        <v>453638860</v>
      </c>
      <c r="D142" s="20">
        <v>453638860</v>
      </c>
      <c r="E142" s="21">
        <v>334211609.39999998</v>
      </c>
      <c r="F142" s="10">
        <f t="shared" si="10"/>
        <v>73.673496446049612</v>
      </c>
      <c r="G142" s="28">
        <f t="shared" si="11"/>
        <v>-119427250.60000002</v>
      </c>
      <c r="H142" s="56" t="s">
        <v>279</v>
      </c>
      <c r="I142" s="59" t="s">
        <v>394</v>
      </c>
    </row>
    <row r="143" spans="1:9" ht="22.5" x14ac:dyDescent="0.2">
      <c r="A143" s="33" t="s">
        <v>218</v>
      </c>
      <c r="B143" s="19" t="s">
        <v>81</v>
      </c>
      <c r="C143" s="20">
        <v>5290000</v>
      </c>
      <c r="D143" s="20">
        <v>5290000</v>
      </c>
      <c r="E143" s="21">
        <v>4559996.2</v>
      </c>
      <c r="F143" s="10">
        <f t="shared" si="10"/>
        <v>86.200306238185249</v>
      </c>
      <c r="G143" s="28">
        <f t="shared" si="11"/>
        <v>-730003.79999999981</v>
      </c>
      <c r="H143" s="56" t="s">
        <v>286</v>
      </c>
      <c r="I143" s="59" t="s">
        <v>395</v>
      </c>
    </row>
    <row r="144" spans="1:9" ht="22.5" x14ac:dyDescent="0.2">
      <c r="A144" s="33" t="s">
        <v>219</v>
      </c>
      <c r="B144" s="19" t="s">
        <v>81</v>
      </c>
      <c r="C144" s="20">
        <v>50628400</v>
      </c>
      <c r="D144" s="20">
        <v>50628400</v>
      </c>
      <c r="E144" s="21">
        <v>40675635</v>
      </c>
      <c r="F144" s="10">
        <f t="shared" si="10"/>
        <v>80.34153755599624</v>
      </c>
      <c r="G144" s="28">
        <f t="shared" si="11"/>
        <v>-9952765</v>
      </c>
      <c r="H144" s="56" t="s">
        <v>279</v>
      </c>
      <c r="I144" s="59" t="s">
        <v>396</v>
      </c>
    </row>
    <row r="145" spans="1:9" ht="22.5" x14ac:dyDescent="0.2">
      <c r="A145" s="33" t="s">
        <v>220</v>
      </c>
      <c r="B145" s="19" t="s">
        <v>81</v>
      </c>
      <c r="C145" s="20">
        <v>163726000</v>
      </c>
      <c r="D145" s="20">
        <v>163726000</v>
      </c>
      <c r="E145" s="21">
        <v>152115150.63999999</v>
      </c>
      <c r="F145" s="10">
        <f t="shared" ref="F145:F156" si="12">IF(OR(E145="-",E145&lt;0,C145&lt;0),"-",(IF(OR(C145=0,C145="-"),"-",E145/C145*100)))</f>
        <v>92.908365586406546</v>
      </c>
      <c r="G145" s="28">
        <f t="shared" ref="G145:G156" si="13">IF(C145=E145,"-",IF(E145="-",0,E145)-IF(C145="-",0,C145))</f>
        <v>-11610849.360000014</v>
      </c>
      <c r="H145" s="56" t="s">
        <v>286</v>
      </c>
      <c r="I145" s="59" t="s">
        <v>397</v>
      </c>
    </row>
    <row r="146" spans="1:9" ht="78.75" x14ac:dyDescent="0.2">
      <c r="A146" s="33" t="s">
        <v>221</v>
      </c>
      <c r="B146" s="19" t="s">
        <v>81</v>
      </c>
      <c r="C146" s="20">
        <v>8636700</v>
      </c>
      <c r="D146" s="20">
        <v>8636700</v>
      </c>
      <c r="E146" s="21">
        <v>7826532</v>
      </c>
      <c r="F146" s="10">
        <f t="shared" si="12"/>
        <v>90.61947271527319</v>
      </c>
      <c r="G146" s="28">
        <f t="shared" si="13"/>
        <v>-810168</v>
      </c>
      <c r="H146" s="56" t="s">
        <v>279</v>
      </c>
      <c r="I146" s="59" t="s">
        <v>398</v>
      </c>
    </row>
    <row r="147" spans="1:9" ht="22.5" x14ac:dyDescent="0.2">
      <c r="A147" s="33" t="s">
        <v>222</v>
      </c>
      <c r="B147" s="19" t="s">
        <v>81</v>
      </c>
      <c r="C147" s="20">
        <v>69156000</v>
      </c>
      <c r="D147" s="20">
        <v>69156000</v>
      </c>
      <c r="E147" s="21">
        <v>65540963.100000001</v>
      </c>
      <c r="F147" s="10">
        <f t="shared" si="12"/>
        <v>94.772634478570197</v>
      </c>
      <c r="G147" s="28">
        <f t="shared" si="13"/>
        <v>-3615036.8999999985</v>
      </c>
      <c r="H147" s="56" t="s">
        <v>323</v>
      </c>
      <c r="I147" s="59" t="s">
        <v>326</v>
      </c>
    </row>
    <row r="148" spans="1:9" ht="22.5" x14ac:dyDescent="0.2">
      <c r="A148" s="33" t="s">
        <v>223</v>
      </c>
      <c r="B148" s="19" t="s">
        <v>81</v>
      </c>
      <c r="C148" s="20">
        <v>812000</v>
      </c>
      <c r="D148" s="20">
        <v>812000</v>
      </c>
      <c r="E148" s="21">
        <v>721875.96</v>
      </c>
      <c r="F148" s="10">
        <f t="shared" si="12"/>
        <v>88.900980295566498</v>
      </c>
      <c r="G148" s="28">
        <f t="shared" si="13"/>
        <v>-90124.040000000037</v>
      </c>
      <c r="H148" s="56" t="s">
        <v>323</v>
      </c>
      <c r="I148" s="59" t="s">
        <v>326</v>
      </c>
    </row>
    <row r="149" spans="1:9" ht="22.5" x14ac:dyDescent="0.2">
      <c r="A149" s="33" t="s">
        <v>224</v>
      </c>
      <c r="B149" s="19" t="s">
        <v>81</v>
      </c>
      <c r="C149" s="20">
        <v>400000</v>
      </c>
      <c r="D149" s="20">
        <v>400000</v>
      </c>
      <c r="E149" s="21">
        <v>100000</v>
      </c>
      <c r="F149" s="10">
        <f t="shared" si="12"/>
        <v>25</v>
      </c>
      <c r="G149" s="28">
        <f t="shared" si="13"/>
        <v>-300000</v>
      </c>
      <c r="H149" s="56" t="s">
        <v>279</v>
      </c>
      <c r="I149" s="59" t="s">
        <v>327</v>
      </c>
    </row>
    <row r="150" spans="1:9" ht="22.5" x14ac:dyDescent="0.2">
      <c r="A150" s="33" t="s">
        <v>225</v>
      </c>
      <c r="B150" s="19" t="s">
        <v>81</v>
      </c>
      <c r="C150" s="20">
        <v>15654800</v>
      </c>
      <c r="D150" s="20">
        <v>15654800</v>
      </c>
      <c r="E150" s="21">
        <v>4163886.61</v>
      </c>
      <c r="F150" s="10">
        <f t="shared" si="12"/>
        <v>26.598146319339754</v>
      </c>
      <c r="G150" s="28">
        <f t="shared" si="13"/>
        <v>-11490913.390000001</v>
      </c>
      <c r="H150" s="56" t="s">
        <v>323</v>
      </c>
      <c r="I150" s="59" t="s">
        <v>326</v>
      </c>
    </row>
    <row r="151" spans="1:9" ht="22.5" x14ac:dyDescent="0.2">
      <c r="A151" s="33" t="s">
        <v>226</v>
      </c>
      <c r="B151" s="19" t="s">
        <v>81</v>
      </c>
      <c r="C151" s="20">
        <v>1082500</v>
      </c>
      <c r="D151" s="20">
        <v>1082500</v>
      </c>
      <c r="E151" s="21">
        <v>84452.09</v>
      </c>
      <c r="F151" s="10">
        <f t="shared" si="12"/>
        <v>7.8015787528868357</v>
      </c>
      <c r="G151" s="28">
        <f t="shared" si="13"/>
        <v>-998047.91</v>
      </c>
      <c r="H151" s="56" t="s">
        <v>323</v>
      </c>
      <c r="I151" s="59" t="s">
        <v>326</v>
      </c>
    </row>
    <row r="152" spans="1:9" ht="22.5" x14ac:dyDescent="0.2">
      <c r="A152" s="33" t="s">
        <v>227</v>
      </c>
      <c r="B152" s="19" t="s">
        <v>81</v>
      </c>
      <c r="C152" s="20">
        <v>4306529.3</v>
      </c>
      <c r="D152" s="20">
        <v>4306529.3</v>
      </c>
      <c r="E152" s="21">
        <v>3268836.3</v>
      </c>
      <c r="F152" s="10">
        <f t="shared" si="12"/>
        <v>75.90419273357783</v>
      </c>
      <c r="G152" s="28">
        <f t="shared" si="13"/>
        <v>-1037693</v>
      </c>
      <c r="H152" s="56" t="s">
        <v>279</v>
      </c>
      <c r="I152" s="59" t="s">
        <v>327</v>
      </c>
    </row>
    <row r="153" spans="1:9" ht="56.25" x14ac:dyDescent="0.2">
      <c r="A153" s="33" t="s">
        <v>228</v>
      </c>
      <c r="B153" s="19" t="s">
        <v>81</v>
      </c>
      <c r="C153" s="20">
        <v>368900</v>
      </c>
      <c r="D153" s="20">
        <v>368900</v>
      </c>
      <c r="E153" s="21" t="s">
        <v>21</v>
      </c>
      <c r="F153" s="10" t="str">
        <f t="shared" si="12"/>
        <v>-</v>
      </c>
      <c r="G153" s="28">
        <f t="shared" si="13"/>
        <v>-368900</v>
      </c>
      <c r="H153" s="56" t="s">
        <v>279</v>
      </c>
      <c r="I153" s="59" t="s">
        <v>328</v>
      </c>
    </row>
    <row r="154" spans="1:9" ht="22.5" x14ac:dyDescent="0.2">
      <c r="A154" s="33" t="s">
        <v>229</v>
      </c>
      <c r="B154" s="19" t="s">
        <v>81</v>
      </c>
      <c r="C154" s="20">
        <v>3035650</v>
      </c>
      <c r="D154" s="20">
        <v>3035650</v>
      </c>
      <c r="E154" s="21">
        <v>2058150</v>
      </c>
      <c r="F154" s="10">
        <f t="shared" si="12"/>
        <v>67.7993181032069</v>
      </c>
      <c r="G154" s="28">
        <f t="shared" si="13"/>
        <v>-977500</v>
      </c>
      <c r="H154" s="56" t="s">
        <v>286</v>
      </c>
      <c r="I154" s="59" t="s">
        <v>347</v>
      </c>
    </row>
    <row r="155" spans="1:9" ht="22.5" x14ac:dyDescent="0.2">
      <c r="A155" s="33" t="s">
        <v>230</v>
      </c>
      <c r="B155" s="19" t="s">
        <v>81</v>
      </c>
      <c r="C155" s="20">
        <v>11250000</v>
      </c>
      <c r="D155" s="20">
        <v>11250000</v>
      </c>
      <c r="E155" s="21">
        <v>10250000</v>
      </c>
      <c r="F155" s="10">
        <f t="shared" si="12"/>
        <v>91.111111111111114</v>
      </c>
      <c r="G155" s="28">
        <f t="shared" si="13"/>
        <v>-1000000</v>
      </c>
      <c r="H155" s="56" t="s">
        <v>279</v>
      </c>
      <c r="I155" s="59" t="s">
        <v>327</v>
      </c>
    </row>
    <row r="156" spans="1:9" ht="31.5" customHeight="1" x14ac:dyDescent="0.2">
      <c r="A156" s="33" t="s">
        <v>231</v>
      </c>
      <c r="B156" s="19" t="s">
        <v>81</v>
      </c>
      <c r="C156" s="20">
        <v>913141.61</v>
      </c>
      <c r="D156" s="20">
        <v>913141.61</v>
      </c>
      <c r="E156" s="21" t="s">
        <v>21</v>
      </c>
      <c r="F156" s="10" t="str">
        <f t="shared" si="12"/>
        <v>-</v>
      </c>
      <c r="G156" s="28">
        <f t="shared" si="13"/>
        <v>-913141.61</v>
      </c>
      <c r="H156" s="56" t="s">
        <v>279</v>
      </c>
      <c r="I156" s="59" t="s">
        <v>380</v>
      </c>
    </row>
    <row r="157" spans="1:9" ht="22.5" x14ac:dyDescent="0.2">
      <c r="A157" s="33" t="s">
        <v>232</v>
      </c>
      <c r="B157" s="19" t="s">
        <v>81</v>
      </c>
      <c r="C157" s="20">
        <v>35808625</v>
      </c>
      <c r="D157" s="20">
        <v>35808625</v>
      </c>
      <c r="E157" s="21">
        <v>34008004.93</v>
      </c>
      <c r="F157" s="10">
        <f t="shared" ref="F157:F162" si="14">IF(OR(E157="-",E157&lt;0,C157&lt;0),"-",(IF(OR(C157=0,C157="-"),"-",E157/C157*100)))</f>
        <v>94.971546464015304</v>
      </c>
      <c r="G157" s="28">
        <f t="shared" ref="G157:G162" si="15">IF(C157=E157,"-",IF(E157="-",0,E157)-IF(C157="-",0,C157))</f>
        <v>-1800620.0700000003</v>
      </c>
      <c r="H157" s="56" t="s">
        <v>291</v>
      </c>
      <c r="I157" s="59" t="s">
        <v>383</v>
      </c>
    </row>
    <row r="158" spans="1:9" ht="22.5" x14ac:dyDescent="0.2">
      <c r="A158" s="33" t="s">
        <v>233</v>
      </c>
      <c r="B158" s="19" t="s">
        <v>81</v>
      </c>
      <c r="C158" s="20">
        <v>8000000</v>
      </c>
      <c r="D158" s="20">
        <v>8000000</v>
      </c>
      <c r="E158" s="21">
        <v>6612800</v>
      </c>
      <c r="F158" s="10">
        <f t="shared" si="14"/>
        <v>82.66</v>
      </c>
      <c r="G158" s="28">
        <f t="shared" si="15"/>
        <v>-1387200</v>
      </c>
      <c r="H158" s="56" t="s">
        <v>291</v>
      </c>
      <c r="I158" s="59" t="s">
        <v>383</v>
      </c>
    </row>
    <row r="159" spans="1:9" ht="22.5" x14ac:dyDescent="0.2">
      <c r="A159" s="33" t="s">
        <v>234</v>
      </c>
      <c r="B159" s="19" t="s">
        <v>81</v>
      </c>
      <c r="C159" s="20">
        <v>2390000</v>
      </c>
      <c r="D159" s="20">
        <v>2390000</v>
      </c>
      <c r="E159" s="21">
        <v>2137500</v>
      </c>
      <c r="F159" s="10">
        <f t="shared" si="14"/>
        <v>89.43514644351464</v>
      </c>
      <c r="G159" s="28">
        <f t="shared" si="15"/>
        <v>-252500</v>
      </c>
      <c r="H159" s="56" t="s">
        <v>291</v>
      </c>
      <c r="I159" s="59" t="s">
        <v>383</v>
      </c>
    </row>
    <row r="160" spans="1:9" ht="22.5" x14ac:dyDescent="0.2">
      <c r="A160" s="33" t="s">
        <v>235</v>
      </c>
      <c r="B160" s="19" t="s">
        <v>81</v>
      </c>
      <c r="C160" s="20">
        <v>3833780</v>
      </c>
      <c r="D160" s="20">
        <v>3833780</v>
      </c>
      <c r="E160" s="21">
        <v>3316000</v>
      </c>
      <c r="F160" s="10">
        <f t="shared" si="14"/>
        <v>86.494269363395915</v>
      </c>
      <c r="G160" s="28">
        <f t="shared" si="15"/>
        <v>-517780</v>
      </c>
      <c r="H160" s="56" t="s">
        <v>291</v>
      </c>
      <c r="I160" s="59" t="s">
        <v>383</v>
      </c>
    </row>
    <row r="161" spans="1:9" ht="22.5" x14ac:dyDescent="0.2">
      <c r="A161" s="33" t="s">
        <v>236</v>
      </c>
      <c r="B161" s="19" t="s">
        <v>81</v>
      </c>
      <c r="C161" s="20">
        <v>1300000</v>
      </c>
      <c r="D161" s="20">
        <v>1300000</v>
      </c>
      <c r="E161" s="21">
        <v>946000</v>
      </c>
      <c r="F161" s="10">
        <f t="shared" si="14"/>
        <v>72.769230769230759</v>
      </c>
      <c r="G161" s="28">
        <f t="shared" si="15"/>
        <v>-354000</v>
      </c>
      <c r="H161" s="56" t="s">
        <v>291</v>
      </c>
      <c r="I161" s="59" t="s">
        <v>383</v>
      </c>
    </row>
    <row r="162" spans="1:9" ht="33.75" x14ac:dyDescent="0.2">
      <c r="A162" s="33" t="s">
        <v>237</v>
      </c>
      <c r="B162" s="19" t="s">
        <v>81</v>
      </c>
      <c r="C162" s="20">
        <v>2495300</v>
      </c>
      <c r="D162" s="20">
        <v>2495300</v>
      </c>
      <c r="E162" s="21">
        <v>1295300</v>
      </c>
      <c r="F162" s="10">
        <f t="shared" si="14"/>
        <v>51.909590029255007</v>
      </c>
      <c r="G162" s="28">
        <f t="shared" si="15"/>
        <v>-1200000</v>
      </c>
      <c r="H162" s="56" t="s">
        <v>287</v>
      </c>
      <c r="I162" s="59" t="s">
        <v>345</v>
      </c>
    </row>
    <row r="163" spans="1:9" ht="22.5" customHeight="1" x14ac:dyDescent="0.2">
      <c r="A163" s="34" t="s">
        <v>238</v>
      </c>
      <c r="B163" s="9" t="s">
        <v>239</v>
      </c>
      <c r="C163" s="35" t="s">
        <v>240</v>
      </c>
      <c r="D163" s="10">
        <v>-144781533565.85001</v>
      </c>
      <c r="E163" s="11">
        <v>803498622.67999995</v>
      </c>
      <c r="F163" s="35" t="s">
        <v>240</v>
      </c>
      <c r="G163" s="35" t="s">
        <v>240</v>
      </c>
      <c r="H163" s="36" t="s">
        <v>240</v>
      </c>
      <c r="I163" s="37" t="s">
        <v>240</v>
      </c>
    </row>
  </sheetData>
  <autoFilter ref="A6:I163"/>
  <mergeCells count="7">
    <mergeCell ref="H2:I2"/>
    <mergeCell ref="A2:A3"/>
    <mergeCell ref="B2:B3"/>
    <mergeCell ref="C2:C3"/>
    <mergeCell ref="E2:E3"/>
    <mergeCell ref="D2:D3"/>
    <mergeCell ref="F2:G2"/>
  </mergeCells>
  <conditionalFormatting sqref="F5:H5 C16:E16 F7:H7 H8:H15 F7:F15 G7:G16">
    <cfRule type="cellIs" priority="1" stopIfTrue="1" operator="equal">
      <formula>0</formula>
    </cfRule>
  </conditionalFormatting>
  <conditionalFormatting sqref="F16 H16">
    <cfRule type="cellIs" priority="2" stopIfTrue="1" operator="equal">
      <formula>0</formula>
    </cfRule>
  </conditionalFormatting>
  <pageMargins left="0.78740157480314965" right="0.78740157480314965" top="0.39370078740157483" bottom="0.39370078740157483" header="0.51181102362204722" footer="0.19685039370078741"/>
  <pageSetup paperSize="9" scale="36" firstPageNumber="3" fitToHeight="0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activeCell="G26" sqref="G26:G27"/>
    </sheetView>
  </sheetViews>
  <sheetFormatPr defaultRowHeight="10.5" customHeight="1" x14ac:dyDescent="0.2"/>
  <cols>
    <col min="1" max="1" width="40.7109375" customWidth="1"/>
    <col min="2" max="2" width="9.7109375" customWidth="1"/>
    <col min="3" max="5" width="24.7109375" customWidth="1"/>
    <col min="6" max="6" width="27.7109375" customWidth="1"/>
    <col min="7" max="7" width="24.7109375" customWidth="1"/>
    <col min="8" max="8" width="22" customWidth="1"/>
    <col min="9" max="9" width="40.7109375" customWidth="1"/>
    <col min="10" max="12" width="9.140625" customWidth="1"/>
  </cols>
  <sheetData>
    <row r="1" spans="1:9" ht="12.75" x14ac:dyDescent="0.2">
      <c r="A1" s="2"/>
      <c r="B1" s="6" t="s">
        <v>6</v>
      </c>
      <c r="C1" s="2"/>
      <c r="D1" s="2"/>
      <c r="E1" s="2"/>
      <c r="F1" s="2"/>
      <c r="G1" s="2"/>
      <c r="H1" s="2"/>
      <c r="I1" s="2"/>
    </row>
    <row r="2" spans="1:9" ht="18.399999999999999" customHeight="1" x14ac:dyDescent="0.2">
      <c r="A2" s="68" t="s">
        <v>241</v>
      </c>
      <c r="B2" s="68" t="s">
        <v>8</v>
      </c>
      <c r="C2" s="68" t="s">
        <v>9</v>
      </c>
      <c r="D2" s="69" t="s">
        <v>10</v>
      </c>
      <c r="E2" s="68" t="str">
        <f>"Исполнено, "&amp;B1</f>
        <v>Исполнено, руб.</v>
      </c>
      <c r="F2" s="71" t="s">
        <v>11</v>
      </c>
      <c r="G2" s="72"/>
      <c r="H2" s="73" t="s">
        <v>12</v>
      </c>
      <c r="I2" s="72"/>
    </row>
    <row r="3" spans="1:9" ht="24.6" customHeight="1" x14ac:dyDescent="0.2">
      <c r="A3" s="68"/>
      <c r="B3" s="68"/>
      <c r="C3" s="68"/>
      <c r="D3" s="70"/>
      <c r="E3" s="68"/>
      <c r="F3" s="7" t="s">
        <v>13</v>
      </c>
      <c r="G3" s="7" t="s">
        <v>17</v>
      </c>
      <c r="H3" s="7" t="s">
        <v>14</v>
      </c>
      <c r="I3" s="7" t="s">
        <v>15</v>
      </c>
    </row>
    <row r="4" spans="1:9" ht="12.75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</row>
    <row r="5" spans="1:9" ht="22.5" x14ac:dyDescent="0.2">
      <c r="A5" s="38" t="s">
        <v>242</v>
      </c>
      <c r="B5" s="9" t="s">
        <v>243</v>
      </c>
      <c r="C5" s="39">
        <v>-63088050</v>
      </c>
      <c r="D5" s="39" t="s">
        <v>21</v>
      </c>
      <c r="E5" s="40">
        <v>-20359803.16</v>
      </c>
      <c r="F5" s="39" t="str">
        <f>IF(OR(E5="-",E5&lt;0,C5&lt;0),"-",(IF(OR(C5=0,C5="-"),"-",E5/C5*100)))</f>
        <v>-</v>
      </c>
      <c r="G5" s="41">
        <f>IF(C5=E5,"-",IF(E5="-",0,E5)-IF(C5="-",0,C5))</f>
        <v>42728246.840000004</v>
      </c>
      <c r="H5" s="41"/>
      <c r="I5" s="42"/>
    </row>
    <row r="6" spans="1:9" ht="12.75" x14ac:dyDescent="0.2">
      <c r="A6" s="43" t="s">
        <v>20</v>
      </c>
      <c r="B6" s="14"/>
      <c r="C6" s="44"/>
      <c r="D6" s="44"/>
      <c r="E6" s="45"/>
      <c r="F6" s="44"/>
      <c r="G6" s="46"/>
      <c r="H6" s="46"/>
      <c r="I6" s="32"/>
    </row>
    <row r="7" spans="1:9" ht="22.5" x14ac:dyDescent="0.2">
      <c r="A7" s="38" t="s">
        <v>244</v>
      </c>
      <c r="B7" s="9" t="s">
        <v>245</v>
      </c>
      <c r="C7" s="39">
        <v>-63088050</v>
      </c>
      <c r="D7" s="39" t="s">
        <v>21</v>
      </c>
      <c r="E7" s="40">
        <v>-20359803.16</v>
      </c>
      <c r="F7" s="39" t="str">
        <f>IF(OR(E7="-",E7&lt;0,C7&lt;0),"-",(IF(OR(C7=0,C7="-"),"-",E7/C7*100)))</f>
        <v>-</v>
      </c>
      <c r="G7" s="41">
        <f>IF(C7=E7,"-",IF(E7="-",0,E7)-IF(C7="-",0,C7))</f>
        <v>42728246.840000004</v>
      </c>
      <c r="H7" s="41"/>
      <c r="I7" s="42"/>
    </row>
    <row r="8" spans="1:9" ht="12.75" x14ac:dyDescent="0.2">
      <c r="A8" s="43" t="s">
        <v>20</v>
      </c>
      <c r="B8" s="14"/>
      <c r="C8" s="44"/>
      <c r="D8" s="44"/>
      <c r="E8" s="45"/>
      <c r="F8" s="44"/>
      <c r="G8" s="46"/>
      <c r="H8" s="46"/>
      <c r="I8" s="32"/>
    </row>
    <row r="9" spans="1:9" ht="12.75" x14ac:dyDescent="0.2">
      <c r="A9" s="18" t="s">
        <v>246</v>
      </c>
      <c r="B9" s="19" t="s">
        <v>245</v>
      </c>
      <c r="C9" s="47">
        <v>-42407300</v>
      </c>
      <c r="D9" s="47" t="s">
        <v>21</v>
      </c>
      <c r="E9" s="48" t="s">
        <v>21</v>
      </c>
      <c r="F9" s="47" t="str">
        <f t="shared" ref="F9:F16" si="0">IF(OR(E9="-",E9&lt;0,C9&lt;0),"-",(IF(OR(C9=0,C9="-"),"-",E9/C9*100)))</f>
        <v>-</v>
      </c>
      <c r="G9" s="49">
        <f t="shared" ref="G9:G16" si="1">IF(C9=E9,"-",IF(E9="-",0,E9)-IF(C9="-",0,C9))</f>
        <v>42407300</v>
      </c>
      <c r="H9" s="62"/>
      <c r="I9" s="59"/>
    </row>
    <row r="10" spans="1:9" ht="12.75" x14ac:dyDescent="0.2">
      <c r="A10" s="18" t="s">
        <v>248</v>
      </c>
      <c r="B10" s="19" t="s">
        <v>245</v>
      </c>
      <c r="C10" s="47" t="s">
        <v>21</v>
      </c>
      <c r="D10" s="47" t="s">
        <v>21</v>
      </c>
      <c r="E10" s="48">
        <v>228142</v>
      </c>
      <c r="F10" s="47" t="str">
        <f t="shared" si="0"/>
        <v>-</v>
      </c>
      <c r="G10" s="49">
        <f t="shared" si="1"/>
        <v>228142</v>
      </c>
      <c r="H10" s="62"/>
      <c r="I10" s="59"/>
    </row>
    <row r="11" spans="1:9" ht="12.75" x14ac:dyDescent="0.2">
      <c r="A11" s="18" t="s">
        <v>249</v>
      </c>
      <c r="B11" s="19" t="s">
        <v>245</v>
      </c>
      <c r="C11" s="47" t="s">
        <v>21</v>
      </c>
      <c r="D11" s="47" t="s">
        <v>21</v>
      </c>
      <c r="E11" s="48">
        <v>6405.84</v>
      </c>
      <c r="F11" s="47" t="str">
        <f t="shared" si="0"/>
        <v>-</v>
      </c>
      <c r="G11" s="49">
        <f t="shared" si="1"/>
        <v>6405.84</v>
      </c>
      <c r="H11" s="62"/>
      <c r="I11" s="59"/>
    </row>
    <row r="12" spans="1:9" ht="12.75" x14ac:dyDescent="0.2">
      <c r="A12" s="18" t="s">
        <v>250</v>
      </c>
      <c r="B12" s="19" t="s">
        <v>245</v>
      </c>
      <c r="C12" s="47" t="s">
        <v>21</v>
      </c>
      <c r="D12" s="47" t="s">
        <v>21</v>
      </c>
      <c r="E12" s="48">
        <v>86913</v>
      </c>
      <c r="F12" s="47" t="str">
        <f t="shared" si="0"/>
        <v>-</v>
      </c>
      <c r="G12" s="49">
        <f t="shared" si="1"/>
        <v>86913</v>
      </c>
      <c r="H12" s="62"/>
      <c r="I12" s="59"/>
    </row>
    <row r="13" spans="1:9" ht="12.75" x14ac:dyDescent="0.2">
      <c r="A13" s="18" t="s">
        <v>251</v>
      </c>
      <c r="B13" s="19" t="s">
        <v>245</v>
      </c>
      <c r="C13" s="47">
        <v>-250000000</v>
      </c>
      <c r="D13" s="47" t="s">
        <v>21</v>
      </c>
      <c r="E13" s="48" t="s">
        <v>21</v>
      </c>
      <c r="F13" s="47" t="str">
        <f t="shared" si="0"/>
        <v>-</v>
      </c>
      <c r="G13" s="49">
        <f t="shared" si="1"/>
        <v>250000000</v>
      </c>
      <c r="H13" s="62"/>
      <c r="I13" s="59"/>
    </row>
    <row r="14" spans="1:9" ht="12.75" x14ac:dyDescent="0.2">
      <c r="A14" s="18" t="s">
        <v>252</v>
      </c>
      <c r="B14" s="19" t="s">
        <v>245</v>
      </c>
      <c r="C14" s="47">
        <v>250000000</v>
      </c>
      <c r="D14" s="47" t="s">
        <v>21</v>
      </c>
      <c r="E14" s="48" t="s">
        <v>21</v>
      </c>
      <c r="F14" s="47" t="str">
        <f t="shared" si="0"/>
        <v>-</v>
      </c>
      <c r="G14" s="49">
        <f t="shared" si="1"/>
        <v>-250000000</v>
      </c>
      <c r="H14" s="62"/>
      <c r="I14" s="59"/>
    </row>
    <row r="15" spans="1:9" ht="12.75" x14ac:dyDescent="0.2">
      <c r="A15" s="18" t="s">
        <v>253</v>
      </c>
      <c r="B15" s="19" t="s">
        <v>245</v>
      </c>
      <c r="C15" s="47">
        <v>135781000</v>
      </c>
      <c r="D15" s="47" t="s">
        <v>21</v>
      </c>
      <c r="E15" s="48">
        <v>135780486</v>
      </c>
      <c r="F15" s="47">
        <f t="shared" si="0"/>
        <v>99.999621449245481</v>
      </c>
      <c r="G15" s="49">
        <f t="shared" si="1"/>
        <v>-514</v>
      </c>
      <c r="H15" s="62"/>
      <c r="I15" s="59"/>
    </row>
    <row r="16" spans="1:9" ht="22.5" x14ac:dyDescent="0.2">
      <c r="A16" s="38" t="s">
        <v>254</v>
      </c>
      <c r="B16" s="9" t="s">
        <v>255</v>
      </c>
      <c r="C16" s="39" t="s">
        <v>21</v>
      </c>
      <c r="D16" s="39" t="s">
        <v>21</v>
      </c>
      <c r="E16" s="40" t="s">
        <v>21</v>
      </c>
      <c r="F16" s="39" t="str">
        <f t="shared" si="0"/>
        <v>-</v>
      </c>
      <c r="G16" s="41" t="str">
        <f t="shared" si="1"/>
        <v>-</v>
      </c>
      <c r="H16" s="41"/>
      <c r="I16" s="42"/>
    </row>
    <row r="17" spans="1:12" ht="12.75" x14ac:dyDescent="0.2">
      <c r="A17" s="43" t="s">
        <v>20</v>
      </c>
      <c r="B17" s="14"/>
      <c r="C17" s="44"/>
      <c r="D17" s="44"/>
      <c r="E17" s="45"/>
      <c r="F17" s="44"/>
      <c r="G17" s="46"/>
      <c r="H17" s="46"/>
      <c r="I17" s="32"/>
    </row>
    <row r="18" spans="1:12" ht="1.9" customHeight="1" x14ac:dyDescent="0.2">
      <c r="A18" s="50"/>
      <c r="B18" s="51"/>
      <c r="C18" s="52"/>
      <c r="D18" s="53"/>
      <c r="E18" s="53"/>
      <c r="F18" s="52"/>
      <c r="G18" s="54"/>
      <c r="H18" s="54"/>
      <c r="I18" s="55"/>
      <c r="J18" s="2"/>
      <c r="K18" s="2"/>
      <c r="L18" s="2"/>
    </row>
  </sheetData>
  <mergeCells count="7">
    <mergeCell ref="H2:I2"/>
    <mergeCell ref="A2:A3"/>
    <mergeCell ref="B2:B3"/>
    <mergeCell ref="C2:C3"/>
    <mergeCell ref="E2:E3"/>
    <mergeCell ref="D2:D3"/>
    <mergeCell ref="F2:G2"/>
  </mergeCells>
  <conditionalFormatting sqref="F7:H7 F5:H5">
    <cfRule type="cellIs" priority="1" stopIfTrue="1" operator="equal">
      <formula>0</formula>
    </cfRule>
  </conditionalFormatting>
  <pageMargins left="0.78740157480314965" right="0.78740157480314965" top="0.39370078740157483" bottom="0.39370078740157483" header="0.51181102362204722" footer="0.19685039370078741"/>
  <pageSetup paperSize="9" scale="36" firstPageNumber="6" fitToHeight="0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256</v>
      </c>
      <c r="B1" t="s">
        <v>257</v>
      </c>
    </row>
    <row r="2" spans="1:2" x14ac:dyDescent="0.2">
      <c r="A2" t="s">
        <v>258</v>
      </c>
      <c r="B2" t="s">
        <v>259</v>
      </c>
    </row>
    <row r="3" spans="1:2" x14ac:dyDescent="0.2">
      <c r="A3" t="s">
        <v>260</v>
      </c>
      <c r="B3" t="s">
        <v>261</v>
      </c>
    </row>
    <row r="4" spans="1:2" x14ac:dyDescent="0.2">
      <c r="A4" t="s">
        <v>262</v>
      </c>
      <c r="B4" t="s">
        <v>263</v>
      </c>
    </row>
    <row r="5" spans="1:2" x14ac:dyDescent="0.2">
      <c r="A5" t="s">
        <v>264</v>
      </c>
      <c r="B5" t="s">
        <v>265</v>
      </c>
    </row>
    <row r="6" spans="1:2" x14ac:dyDescent="0.2">
      <c r="A6" t="s">
        <v>266</v>
      </c>
      <c r="B6" t="s">
        <v>257</v>
      </c>
    </row>
    <row r="7" spans="1:2" x14ac:dyDescent="0.2">
      <c r="A7" t="s">
        <v>267</v>
      </c>
      <c r="B7" t="s">
        <v>268</v>
      </c>
    </row>
    <row r="8" spans="1:2" x14ac:dyDescent="0.2">
      <c r="A8" t="s">
        <v>269</v>
      </c>
      <c r="B8" t="s">
        <v>270</v>
      </c>
    </row>
    <row r="9" spans="1:2" x14ac:dyDescent="0.2">
      <c r="A9" t="s">
        <v>271</v>
      </c>
      <c r="B9" t="s">
        <v>247</v>
      </c>
    </row>
    <row r="10" spans="1:2" x14ac:dyDescent="0.2">
      <c r="A10" t="s">
        <v>272</v>
      </c>
      <c r="B10" t="s">
        <v>273</v>
      </c>
    </row>
    <row r="11" spans="1:2" x14ac:dyDescent="0.2">
      <c r="A11" t="s">
        <v>274</v>
      </c>
      <c r="B11" t="s">
        <v>275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Доходы</vt:lpstr>
      <vt:lpstr>Расходы</vt:lpstr>
      <vt:lpstr>Источники</vt:lpstr>
      <vt:lpstr>_params</vt:lpstr>
      <vt:lpstr>Источники!LAST_CELL</vt:lpstr>
      <vt:lpstr>Источники!R_520</vt:lpstr>
      <vt:lpstr>Источники!R_620</vt:lpstr>
      <vt:lpstr>Источники!RBEGIN_1</vt:lpstr>
      <vt:lpstr>Расходы!RBEGIN_1</vt:lpstr>
      <vt:lpstr>Источники!REND_1</vt:lpstr>
      <vt:lpstr>Расходы!REND_1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Георгий Александрович</dc:creator>
  <dc:description>POI HSSF rep:2.49.0.158</dc:description>
  <cp:lastModifiedBy>Гупало Анна Александровна</cp:lastModifiedBy>
  <cp:lastPrinted>2020-03-19T13:32:39Z</cp:lastPrinted>
  <dcterms:created xsi:type="dcterms:W3CDTF">2020-02-27T15:46:35Z</dcterms:created>
  <dcterms:modified xsi:type="dcterms:W3CDTF">2020-03-19T13:32:43Z</dcterms:modified>
</cp:coreProperties>
</file>