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0.2019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G45" i="1"/>
  <c r="J45" i="1" s="1"/>
  <c r="F45" i="1"/>
  <c r="F43" i="1"/>
  <c r="J42" i="1"/>
  <c r="I42" i="1"/>
  <c r="H42" i="1"/>
  <c r="K41" i="1"/>
  <c r="J41" i="1"/>
  <c r="I41" i="1"/>
  <c r="H41" i="1"/>
  <c r="H40" i="1"/>
  <c r="G40" i="1"/>
  <c r="J40" i="1" s="1"/>
  <c r="F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G17" i="1"/>
  <c r="H17" i="1" s="1"/>
  <c r="F17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I8" i="1"/>
  <c r="H8" i="1"/>
  <c r="G8" i="1"/>
  <c r="J8" i="1" s="1"/>
  <c r="F8" i="1"/>
  <c r="K8" i="1" l="1"/>
  <c r="I17" i="1"/>
  <c r="K40" i="1"/>
  <c r="J17" i="1"/>
  <c r="G43" i="1"/>
  <c r="K17" i="1"/>
  <c r="I40" i="1"/>
  <c r="I45" i="1"/>
  <c r="J43" i="1" l="1"/>
  <c r="I43" i="1"/>
</calcChain>
</file>

<file path=xl/sharedStrings.xml><?xml version="1.0" encoding="utf-8"?>
<sst xmlns="http://schemas.openxmlformats.org/spreadsheetml/2006/main" count="90" uniqueCount="85">
  <si>
    <t xml:space="preserve">Информация об исполнении консолидированного бюджета Ленинградской области на 01.10.2019 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</si>
  <si>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</si>
  <si>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</si>
  <si>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</si>
  <si>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</si>
  <si>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01.10.2018.</t>
  </si>
  <si>
    <t>на 01.10.2019.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</si>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</sst>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8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4" fillId="0" borderId="0"/>
    <xf numFmtId="49" fontId="26" fillId="0" borderId="0">
      <alignment horizontal="center"/>
    </xf>
    <xf numFmtId="49" fontId="26" fillId="0" borderId="0">
      <alignment horizontal="center"/>
    </xf>
    <xf numFmtId="49" fontId="26" fillId="0" borderId="8">
      <alignment horizontal="center" wrapText="1"/>
    </xf>
    <xf numFmtId="49" fontId="26" fillId="0" borderId="8">
      <alignment horizontal="center" wrapText="1"/>
    </xf>
    <xf numFmtId="49" fontId="26" fillId="0" borderId="9">
      <alignment horizontal="center" wrapText="1"/>
    </xf>
    <xf numFmtId="49" fontId="26" fillId="0" borderId="9">
      <alignment horizontal="center" wrapText="1"/>
    </xf>
    <xf numFmtId="49" fontId="26" fillId="0" borderId="10">
      <alignment horizontal="center"/>
    </xf>
    <xf numFmtId="49" fontId="26" fillId="0" borderId="10">
      <alignment horizontal="center"/>
    </xf>
    <xf numFmtId="49" fontId="26" fillId="0" borderId="11"/>
    <xf numFmtId="49" fontId="26" fillId="0" borderId="11"/>
    <xf numFmtId="4" fontId="26" fillId="0" borderId="10">
      <alignment horizontal="right"/>
    </xf>
    <xf numFmtId="4" fontId="26" fillId="0" borderId="10">
      <alignment horizontal="right"/>
    </xf>
    <xf numFmtId="4" fontId="26" fillId="0" borderId="8">
      <alignment horizontal="right"/>
    </xf>
    <xf numFmtId="4" fontId="26" fillId="0" borderId="8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" fontId="26" fillId="0" borderId="12">
      <alignment horizontal="right"/>
    </xf>
    <xf numFmtId="4" fontId="26" fillId="0" borderId="12">
      <alignment horizontal="right"/>
    </xf>
    <xf numFmtId="49" fontId="26" fillId="0" borderId="13">
      <alignment horizontal="center"/>
    </xf>
    <xf numFmtId="49" fontId="26" fillId="0" borderId="13">
      <alignment horizontal="center"/>
    </xf>
    <xf numFmtId="4" fontId="26" fillId="0" borderId="14">
      <alignment horizontal="right"/>
    </xf>
    <xf numFmtId="4" fontId="26" fillId="0" borderId="14">
      <alignment horizontal="right"/>
    </xf>
    <xf numFmtId="0" fontId="26" fillId="0" borderId="15">
      <alignment horizontal="left" wrapText="1"/>
    </xf>
    <xf numFmtId="0" fontId="26" fillId="0" borderId="15">
      <alignment horizontal="left" wrapText="1"/>
    </xf>
    <xf numFmtId="0" fontId="27" fillId="0" borderId="16">
      <alignment horizontal="left" wrapText="1"/>
    </xf>
    <xf numFmtId="0" fontId="27" fillId="0" borderId="16">
      <alignment horizontal="left" wrapText="1"/>
    </xf>
    <xf numFmtId="0" fontId="26" fillId="0" borderId="17">
      <alignment horizontal="left" wrapText="1" indent="2"/>
    </xf>
    <xf numFmtId="0" fontId="26" fillId="0" borderId="17">
      <alignment horizontal="left" wrapText="1" indent="2"/>
    </xf>
    <xf numFmtId="0" fontId="25" fillId="0" borderId="18"/>
    <xf numFmtId="0" fontId="25" fillId="0" borderId="18"/>
    <xf numFmtId="0" fontId="26" fillId="0" borderId="11"/>
    <xf numFmtId="0" fontId="26" fillId="0" borderId="11"/>
    <xf numFmtId="0" fontId="25" fillId="0" borderId="11"/>
    <xf numFmtId="0" fontId="25" fillId="0" borderId="11"/>
    <xf numFmtId="0" fontId="27" fillId="0" borderId="0">
      <alignment horizontal="center"/>
    </xf>
    <xf numFmtId="0" fontId="27" fillId="0" borderId="0">
      <alignment horizontal="center"/>
    </xf>
    <xf numFmtId="0" fontId="27" fillId="0" borderId="11"/>
    <xf numFmtId="0" fontId="27" fillId="0" borderId="11"/>
    <xf numFmtId="0" fontId="26" fillId="0" borderId="19">
      <alignment horizontal="left" wrapText="1"/>
    </xf>
    <xf numFmtId="0" fontId="26" fillId="0" borderId="19">
      <alignment horizontal="left" wrapText="1"/>
    </xf>
    <xf numFmtId="0" fontId="26" fillId="0" borderId="20">
      <alignment horizontal="left" wrapText="1" indent="1"/>
    </xf>
    <xf numFmtId="0" fontId="26" fillId="0" borderId="20">
      <alignment horizontal="left" wrapText="1" indent="1"/>
    </xf>
    <xf numFmtId="0" fontId="26" fillId="0" borderId="19">
      <alignment horizontal="left" wrapText="1" indent="2"/>
    </xf>
    <xf numFmtId="0" fontId="26" fillId="0" borderId="19">
      <alignment horizontal="left" wrapText="1" indent="2"/>
    </xf>
    <xf numFmtId="0" fontId="25" fillId="3" borderId="21"/>
    <xf numFmtId="0" fontId="25" fillId="3" borderId="21"/>
    <xf numFmtId="0" fontId="26" fillId="0" borderId="22">
      <alignment horizontal="left" wrapText="1" indent="2"/>
    </xf>
    <xf numFmtId="0" fontId="26" fillId="0" borderId="22">
      <alignment horizontal="left" wrapText="1" indent="2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26" fillId="0" borderId="11">
      <alignment horizontal="left"/>
    </xf>
    <xf numFmtId="49" fontId="26" fillId="0" borderId="11">
      <alignment horizontal="left"/>
    </xf>
    <xf numFmtId="49" fontId="26" fillId="0" borderId="23">
      <alignment horizontal="center" wrapText="1"/>
    </xf>
    <xf numFmtId="49" fontId="26" fillId="0" borderId="23">
      <alignment horizontal="center" wrapText="1"/>
    </xf>
    <xf numFmtId="49" fontId="26" fillId="0" borderId="23">
      <alignment horizontal="center" shrinkToFit="1"/>
    </xf>
    <xf numFmtId="49" fontId="26" fillId="0" borderId="23">
      <alignment horizontal="center" shrinkToFit="1"/>
    </xf>
    <xf numFmtId="49" fontId="26" fillId="0" borderId="10">
      <alignment horizontal="center" shrinkToFit="1"/>
    </xf>
    <xf numFmtId="49" fontId="26" fillId="0" borderId="10">
      <alignment horizontal="center" shrinkToFit="1"/>
    </xf>
    <xf numFmtId="0" fontId="26" fillId="0" borderId="24">
      <alignment horizontal="left" wrapText="1"/>
    </xf>
    <xf numFmtId="0" fontId="26" fillId="0" borderId="24">
      <alignment horizontal="left" wrapText="1"/>
    </xf>
    <xf numFmtId="0" fontId="26" fillId="0" borderId="15">
      <alignment horizontal="left" wrapText="1" indent="1"/>
    </xf>
    <xf numFmtId="0" fontId="26" fillId="0" borderId="15">
      <alignment horizontal="left" wrapText="1" indent="1"/>
    </xf>
    <xf numFmtId="0" fontId="26" fillId="0" borderId="24">
      <alignment horizontal="left" wrapText="1" indent="2"/>
    </xf>
    <xf numFmtId="0" fontId="26" fillId="0" borderId="24">
      <alignment horizontal="left" wrapText="1" indent="2"/>
    </xf>
    <xf numFmtId="0" fontId="26" fillId="0" borderId="15">
      <alignment horizontal="left" wrapText="1" indent="2"/>
    </xf>
    <xf numFmtId="0" fontId="26" fillId="0" borderId="15">
      <alignment horizontal="left" wrapText="1" indent="2"/>
    </xf>
    <xf numFmtId="0" fontId="25" fillId="0" borderId="25"/>
    <xf numFmtId="0" fontId="25" fillId="0" borderId="25"/>
    <xf numFmtId="0" fontId="25" fillId="0" borderId="26"/>
    <xf numFmtId="0" fontId="25" fillId="0" borderId="26"/>
    <xf numFmtId="0" fontId="27" fillId="0" borderId="27">
      <alignment horizontal="center" vertical="center" textRotation="90" wrapText="1"/>
    </xf>
    <xf numFmtId="0" fontId="27" fillId="0" borderId="27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7" fillId="0" borderId="18">
      <alignment horizontal="center" vertical="center" textRotation="90" wrapText="1"/>
    </xf>
    <xf numFmtId="0" fontId="26" fillId="0" borderId="0">
      <alignment vertical="center"/>
    </xf>
    <xf numFmtId="0" fontId="26" fillId="0" borderId="0">
      <alignment vertical="center"/>
    </xf>
    <xf numFmtId="0" fontId="27" fillId="0" borderId="11">
      <alignment horizontal="center" vertical="center" textRotation="90" wrapText="1"/>
    </xf>
    <xf numFmtId="0" fontId="27" fillId="0" borderId="11">
      <alignment horizontal="center" vertical="center" textRotation="90" wrapText="1"/>
    </xf>
    <xf numFmtId="0" fontId="27" fillId="0" borderId="18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11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7">
      <alignment horizontal="center" vertical="center" textRotation="90"/>
    </xf>
    <xf numFmtId="0" fontId="27" fillId="0" borderId="28">
      <alignment horizontal="center" vertical="center" textRotation="90"/>
    </xf>
    <xf numFmtId="0" fontId="27" fillId="0" borderId="28">
      <alignment horizontal="center" vertical="center" textRotation="90"/>
    </xf>
    <xf numFmtId="0" fontId="28" fillId="0" borderId="11">
      <alignment wrapText="1"/>
    </xf>
    <xf numFmtId="0" fontId="28" fillId="0" borderId="11">
      <alignment wrapText="1"/>
    </xf>
    <xf numFmtId="0" fontId="28" fillId="0" borderId="28">
      <alignment wrapText="1"/>
    </xf>
    <xf numFmtId="0" fontId="28" fillId="0" borderId="28">
      <alignment wrapText="1"/>
    </xf>
    <xf numFmtId="0" fontId="28" fillId="0" borderId="18">
      <alignment wrapText="1"/>
    </xf>
    <xf numFmtId="0" fontId="28" fillId="0" borderId="18">
      <alignment wrapText="1"/>
    </xf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7" fillId="0" borderId="29"/>
    <xf numFmtId="0" fontId="27" fillId="0" borderId="29"/>
    <xf numFmtId="49" fontId="29" fillId="0" borderId="30">
      <alignment horizontal="left" vertical="center" wrapText="1"/>
    </xf>
    <xf numFmtId="49" fontId="29" fillId="0" borderId="30">
      <alignment horizontal="left" vertical="center" wrapText="1"/>
    </xf>
    <xf numFmtId="49" fontId="26" fillId="0" borderId="31">
      <alignment horizontal="left" vertical="center" wrapText="1" indent="2"/>
    </xf>
    <xf numFmtId="49" fontId="26" fillId="0" borderId="31">
      <alignment horizontal="left" vertical="center" wrapText="1" indent="2"/>
    </xf>
    <xf numFmtId="49" fontId="26" fillId="0" borderId="22">
      <alignment horizontal="left" vertical="center" wrapText="1" indent="3"/>
    </xf>
    <xf numFmtId="49" fontId="26" fillId="0" borderId="22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0">
      <alignment horizontal="left" vertical="center" wrapText="1" indent="3"/>
    </xf>
    <xf numFmtId="49" fontId="26" fillId="0" borderId="32">
      <alignment horizontal="left" vertical="center" wrapText="1" indent="3"/>
    </xf>
    <xf numFmtId="49" fontId="26" fillId="0" borderId="32">
      <alignment horizontal="left" vertical="center" wrapText="1" indent="3"/>
    </xf>
    <xf numFmtId="0" fontId="29" fillId="0" borderId="29">
      <alignment horizontal="left" vertical="center" wrapText="1"/>
    </xf>
    <xf numFmtId="0" fontId="29" fillId="0" borderId="29">
      <alignment horizontal="left" vertical="center" wrapText="1"/>
    </xf>
    <xf numFmtId="49" fontId="26" fillId="0" borderId="18">
      <alignment horizontal="left" vertical="center" wrapText="1" indent="3"/>
    </xf>
    <xf numFmtId="49" fontId="26" fillId="0" borderId="18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1">
      <alignment horizontal="left" vertical="center" wrapText="1" indent="3"/>
    </xf>
    <xf numFmtId="49" fontId="26" fillId="0" borderId="11">
      <alignment horizontal="left" vertical="center" wrapText="1" indent="3"/>
    </xf>
    <xf numFmtId="49" fontId="29" fillId="0" borderId="29">
      <alignment horizontal="left" vertical="center" wrapText="1"/>
    </xf>
    <xf numFmtId="49" fontId="29" fillId="0" borderId="29">
      <alignment horizontal="left" vertical="center" wrapText="1"/>
    </xf>
    <xf numFmtId="0" fontId="26" fillId="0" borderId="30">
      <alignment horizontal="left" vertical="center" wrapText="1"/>
    </xf>
    <xf numFmtId="0" fontId="26" fillId="0" borderId="30">
      <alignment horizontal="left" vertical="center" wrapText="1"/>
    </xf>
    <xf numFmtId="0" fontId="26" fillId="0" borderId="32">
      <alignment horizontal="left" vertical="center" wrapText="1"/>
    </xf>
    <xf numFmtId="0" fontId="26" fillId="0" borderId="32">
      <alignment horizontal="left" vertical="center" wrapText="1"/>
    </xf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6" fillId="0" borderId="32">
      <alignment horizontal="left" vertical="center" wrapText="1"/>
    </xf>
    <xf numFmtId="49" fontId="26" fillId="0" borderId="32">
      <alignment horizontal="left" vertical="center" wrapText="1"/>
    </xf>
    <xf numFmtId="49" fontId="27" fillId="0" borderId="33">
      <alignment horizontal="center"/>
    </xf>
    <xf numFmtId="49" fontId="27" fillId="0" borderId="33">
      <alignment horizontal="center"/>
    </xf>
    <xf numFmtId="49" fontId="27" fillId="0" borderId="34">
      <alignment horizontal="center" vertical="center" wrapText="1"/>
    </xf>
    <xf numFmtId="49" fontId="27" fillId="0" borderId="34">
      <alignment horizontal="center" vertical="center" wrapText="1"/>
    </xf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49" fontId="26" fillId="0" borderId="23">
      <alignment horizontal="center" vertical="center" wrapText="1"/>
    </xf>
    <xf numFmtId="49" fontId="26" fillId="0" borderId="23">
      <alignment horizontal="center" vertical="center" wrapText="1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9" fontId="26" fillId="0" borderId="36">
      <alignment horizontal="center" vertical="center" wrapText="1"/>
    </xf>
    <xf numFmtId="49" fontId="26" fillId="0" borderId="36">
      <alignment horizontal="center" vertical="center" wrapText="1"/>
    </xf>
    <xf numFmtId="49" fontId="26" fillId="0" borderId="37">
      <alignment horizontal="center" vertical="center" wrapText="1"/>
    </xf>
    <xf numFmtId="49" fontId="26" fillId="0" borderId="37">
      <alignment horizontal="center" vertical="center" wrapText="1"/>
    </xf>
    <xf numFmtId="49" fontId="26" fillId="0" borderId="0">
      <alignment horizontal="center" vertical="center" wrapText="1"/>
    </xf>
    <xf numFmtId="49" fontId="26" fillId="0" borderId="0">
      <alignment horizontal="center" vertical="center" wrapText="1"/>
    </xf>
    <xf numFmtId="49" fontId="26" fillId="0" borderId="11">
      <alignment horizontal="center" vertical="center" wrapText="1"/>
    </xf>
    <xf numFmtId="49" fontId="26" fillId="0" borderId="11">
      <alignment horizontal="center" vertical="center" wrapText="1"/>
    </xf>
    <xf numFmtId="49" fontId="27" fillId="0" borderId="33">
      <alignment horizontal="center" vertical="center" wrapText="1"/>
    </xf>
    <xf numFmtId="49" fontId="27" fillId="0" borderId="33">
      <alignment horizontal="center" vertical="center" wrapText="1"/>
    </xf>
    <xf numFmtId="0" fontId="27" fillId="0" borderId="33">
      <alignment horizontal="center" vertical="center"/>
    </xf>
    <xf numFmtId="0" fontId="27" fillId="0" borderId="33">
      <alignment horizontal="center" vertical="center"/>
    </xf>
    <xf numFmtId="0" fontId="26" fillId="0" borderId="35">
      <alignment horizontal="center" vertical="center"/>
    </xf>
    <xf numFmtId="0" fontId="26" fillId="0" borderId="35">
      <alignment horizontal="center" vertical="center"/>
    </xf>
    <xf numFmtId="0" fontId="26" fillId="0" borderId="23">
      <alignment horizontal="center" vertical="center"/>
    </xf>
    <xf numFmtId="0" fontId="26" fillId="0" borderId="23">
      <alignment horizontal="center" vertic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0" fontId="27" fillId="0" borderId="34">
      <alignment horizontal="center" vertical="center"/>
    </xf>
    <xf numFmtId="0" fontId="27" fillId="0" borderId="34">
      <alignment horizontal="center" vertical="center"/>
    </xf>
    <xf numFmtId="0" fontId="26" fillId="0" borderId="36">
      <alignment horizontal="center" vertical="center"/>
    </xf>
    <xf numFmtId="0" fontId="26" fillId="0" borderId="36">
      <alignment horizontal="center" vertical="center"/>
    </xf>
    <xf numFmtId="49" fontId="27" fillId="0" borderId="33">
      <alignment horizontal="center" vertical="center"/>
    </xf>
    <xf numFmtId="49" fontId="27" fillId="0" borderId="33">
      <alignment horizontal="center" vertical="center"/>
    </xf>
    <xf numFmtId="49" fontId="26" fillId="0" borderId="35">
      <alignment horizontal="center" vertical="center"/>
    </xf>
    <xf numFmtId="49" fontId="26" fillId="0" borderId="35">
      <alignment horizontal="center" vertical="center"/>
    </xf>
    <xf numFmtId="49" fontId="26" fillId="0" borderId="23">
      <alignment horizontal="center" vertical="center"/>
    </xf>
    <xf numFmtId="49" fontId="26" fillId="0" borderId="23">
      <alignment horizontal="center" vertical="center"/>
    </xf>
    <xf numFmtId="49" fontId="26" fillId="0" borderId="34">
      <alignment horizontal="center" vertical="center"/>
    </xf>
    <xf numFmtId="49" fontId="26" fillId="0" borderId="34">
      <alignment horizontal="center" vertical="center"/>
    </xf>
    <xf numFmtId="49" fontId="26" fillId="0" borderId="36">
      <alignment horizontal="center" vertical="center"/>
    </xf>
    <xf numFmtId="49" fontId="26" fillId="0" borderId="36">
      <alignment horizontal="center" vertical="center"/>
    </xf>
    <xf numFmtId="49" fontId="26" fillId="0" borderId="11">
      <alignment horizontal="center"/>
    </xf>
    <xf numFmtId="49" fontId="26" fillId="0" borderId="11">
      <alignment horizontal="center"/>
    </xf>
    <xf numFmtId="0" fontId="26" fillId="0" borderId="18">
      <alignment horizontal="center"/>
    </xf>
    <xf numFmtId="0" fontId="26" fillId="0" borderId="18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49" fontId="26" fillId="0" borderId="11"/>
    <xf numFmtId="49" fontId="26" fillId="0" borderId="11"/>
    <xf numFmtId="0" fontId="26" fillId="0" borderId="28">
      <alignment horizontal="center" vertical="top"/>
    </xf>
    <xf numFmtId="0" fontId="26" fillId="0" borderId="28">
      <alignment horizontal="center" vertical="top"/>
    </xf>
    <xf numFmtId="49" fontId="26" fillId="0" borderId="28">
      <alignment horizontal="center" vertical="top" wrapText="1"/>
    </xf>
    <xf numFmtId="49" fontId="26" fillId="0" borderId="28">
      <alignment horizontal="center" vertical="top" wrapText="1"/>
    </xf>
    <xf numFmtId="0" fontId="26" fillId="0" borderId="25"/>
    <xf numFmtId="0" fontId="26" fillId="0" borderId="25"/>
    <xf numFmtId="4" fontId="26" fillId="0" borderId="38">
      <alignment horizontal="right"/>
    </xf>
    <xf numFmtId="4" fontId="26" fillId="0" borderId="38">
      <alignment horizontal="right"/>
    </xf>
    <xf numFmtId="4" fontId="26" fillId="0" borderId="37">
      <alignment horizontal="right"/>
    </xf>
    <xf numFmtId="4" fontId="26" fillId="0" borderId="37">
      <alignment horizontal="right"/>
    </xf>
    <xf numFmtId="4" fontId="26" fillId="0" borderId="0">
      <alignment horizontal="right" shrinkToFit="1"/>
    </xf>
    <xf numFmtId="4" fontId="26" fillId="0" borderId="0">
      <alignment horizontal="right" shrinkToFit="1"/>
    </xf>
    <xf numFmtId="4" fontId="26" fillId="0" borderId="11">
      <alignment horizontal="right"/>
    </xf>
    <xf numFmtId="4" fontId="26" fillId="0" borderId="11">
      <alignment horizontal="right"/>
    </xf>
    <xf numFmtId="0" fontId="26" fillId="0" borderId="18"/>
    <xf numFmtId="0" fontId="26" fillId="0" borderId="18"/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6" fillId="0" borderId="11">
      <alignment horizontal="center"/>
    </xf>
    <xf numFmtId="0" fontId="26" fillId="0" borderId="11">
      <alignment horizontal="center"/>
    </xf>
    <xf numFmtId="49" fontId="26" fillId="0" borderId="18">
      <alignment horizontal="center"/>
    </xf>
    <xf numFmtId="49" fontId="26" fillId="0" borderId="18">
      <alignment horizontal="center"/>
    </xf>
    <xf numFmtId="49" fontId="26" fillId="0" borderId="0">
      <alignment horizontal="left"/>
    </xf>
    <xf numFmtId="49" fontId="26" fillId="0" borderId="0">
      <alignment horizontal="left"/>
    </xf>
    <xf numFmtId="4" fontId="26" fillId="0" borderId="25">
      <alignment horizontal="right"/>
    </xf>
    <xf numFmtId="4" fontId="26" fillId="0" borderId="25">
      <alignment horizontal="right"/>
    </xf>
    <xf numFmtId="0" fontId="26" fillId="0" borderId="28">
      <alignment horizontal="center" vertical="top"/>
    </xf>
    <xf numFmtId="0" fontId="26" fillId="0" borderId="28">
      <alignment horizontal="center" vertical="top"/>
    </xf>
    <xf numFmtId="4" fontId="26" fillId="0" borderId="26">
      <alignment horizontal="right"/>
    </xf>
    <xf numFmtId="4" fontId="26" fillId="0" borderId="26">
      <alignment horizontal="right"/>
    </xf>
    <xf numFmtId="4" fontId="26" fillId="0" borderId="39">
      <alignment horizontal="right"/>
    </xf>
    <xf numFmtId="4" fontId="26" fillId="0" borderId="39">
      <alignment horizontal="right"/>
    </xf>
    <xf numFmtId="0" fontId="26" fillId="0" borderId="26"/>
    <xf numFmtId="0" fontId="26" fillId="0" borderId="26"/>
    <xf numFmtId="0" fontId="30" fillId="0" borderId="40"/>
    <xf numFmtId="0" fontId="30" fillId="0" borderId="40"/>
    <xf numFmtId="0" fontId="25" fillId="3" borderId="0"/>
    <xf numFmtId="0" fontId="25" fillId="3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/>
    <xf numFmtId="0" fontId="26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3" borderId="11"/>
    <xf numFmtId="0" fontId="25" fillId="3" borderId="11"/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5" fillId="3" borderId="41"/>
    <xf numFmtId="0" fontId="25" fillId="3" borderId="41"/>
    <xf numFmtId="0" fontId="26" fillId="0" borderId="42">
      <alignment horizontal="left" wrapText="1"/>
    </xf>
    <xf numFmtId="0" fontId="26" fillId="0" borderId="42">
      <alignment horizontal="left" wrapText="1"/>
    </xf>
    <xf numFmtId="0" fontId="26" fillId="0" borderId="19">
      <alignment horizontal="left" wrapText="1" indent="1"/>
    </xf>
    <xf numFmtId="0" fontId="26" fillId="0" borderId="19">
      <alignment horizontal="left" wrapText="1" indent="1"/>
    </xf>
    <xf numFmtId="0" fontId="26" fillId="0" borderId="13">
      <alignment horizontal="left" wrapText="1" indent="2"/>
    </xf>
    <xf numFmtId="0" fontId="26" fillId="0" borderId="13">
      <alignment horizontal="left" wrapText="1" indent="2"/>
    </xf>
    <xf numFmtId="0" fontId="25" fillId="3" borderId="18"/>
    <xf numFmtId="0" fontId="25" fillId="3" borderId="18"/>
    <xf numFmtId="0" fontId="32" fillId="0" borderId="0">
      <alignment horizontal="center" wrapText="1"/>
    </xf>
    <xf numFmtId="0" fontId="32" fillId="0" borderId="0">
      <alignment horizontal="center" wrapTex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0" fontId="26" fillId="0" borderId="11">
      <alignment wrapText="1"/>
    </xf>
    <xf numFmtId="0" fontId="26" fillId="0" borderId="11">
      <alignment wrapText="1"/>
    </xf>
    <xf numFmtId="0" fontId="26" fillId="0" borderId="41">
      <alignment wrapText="1"/>
    </xf>
    <xf numFmtId="0" fontId="26" fillId="0" borderId="41">
      <alignment wrapText="1"/>
    </xf>
    <xf numFmtId="0" fontId="26" fillId="0" borderId="18">
      <alignment horizontal="left"/>
    </xf>
    <xf numFmtId="0" fontId="26" fillId="0" borderId="18">
      <alignment horizontal="left"/>
    </xf>
    <xf numFmtId="0" fontId="25" fillId="3" borderId="43"/>
    <xf numFmtId="0" fontId="25" fillId="3" borderId="43"/>
    <xf numFmtId="49" fontId="26" fillId="0" borderId="33">
      <alignment horizontal="center" wrapText="1"/>
    </xf>
    <xf numFmtId="49" fontId="26" fillId="0" borderId="33">
      <alignment horizontal="center" wrapText="1"/>
    </xf>
    <xf numFmtId="49" fontId="26" fillId="0" borderId="35">
      <alignment horizontal="center" wrapText="1"/>
    </xf>
    <xf numFmtId="49" fontId="26" fillId="0" borderId="35">
      <alignment horizontal="center" wrapText="1"/>
    </xf>
    <xf numFmtId="49" fontId="26" fillId="0" borderId="34">
      <alignment horizontal="center"/>
    </xf>
    <xf numFmtId="49" fontId="26" fillId="0" borderId="34">
      <alignment horizontal="center"/>
    </xf>
    <xf numFmtId="0" fontId="25" fillId="3" borderId="44"/>
    <xf numFmtId="0" fontId="25" fillId="3" borderId="44"/>
    <xf numFmtId="0" fontId="26" fillId="0" borderId="37"/>
    <xf numFmtId="0" fontId="26" fillId="0" borderId="37"/>
    <xf numFmtId="0" fontId="26" fillId="0" borderId="0">
      <alignment horizontal="center"/>
    </xf>
    <xf numFmtId="0" fontId="26" fillId="0" borderId="0">
      <alignment horizontal="center"/>
    </xf>
    <xf numFmtId="49" fontId="26" fillId="0" borderId="18"/>
    <xf numFmtId="49" fontId="26" fillId="0" borderId="18"/>
    <xf numFmtId="49" fontId="26" fillId="0" borderId="0"/>
    <xf numFmtId="49" fontId="26" fillId="0" borderId="0"/>
    <xf numFmtId="49" fontId="26" fillId="0" borderId="8">
      <alignment horizontal="center"/>
    </xf>
    <xf numFmtId="49" fontId="26" fillId="0" borderId="8">
      <alignment horizontal="center"/>
    </xf>
    <xf numFmtId="49" fontId="26" fillId="0" borderId="25">
      <alignment horizontal="center"/>
    </xf>
    <xf numFmtId="49" fontId="26" fillId="0" borderId="25">
      <alignment horizontal="center"/>
    </xf>
    <xf numFmtId="49" fontId="26" fillId="0" borderId="28">
      <alignment horizontal="center"/>
    </xf>
    <xf numFmtId="49" fontId="26" fillId="0" borderId="28">
      <alignment horizontal="center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38">
      <alignment horizontal="center" vertical="center" wrapText="1"/>
    </xf>
    <xf numFmtId="49" fontId="26" fillId="0" borderId="38">
      <alignment horizontal="center" vertical="center" wrapText="1"/>
    </xf>
    <xf numFmtId="0" fontId="25" fillId="3" borderId="45"/>
    <xf numFmtId="0" fontId="25" fillId="3" borderId="45"/>
    <xf numFmtId="4" fontId="26" fillId="0" borderId="28">
      <alignment horizontal="right"/>
    </xf>
    <xf numFmtId="4" fontId="26" fillId="0" borderId="28">
      <alignment horizontal="right"/>
    </xf>
    <xf numFmtId="0" fontId="26" fillId="4" borderId="37"/>
    <xf numFmtId="0" fontId="26" fillId="4" borderId="37"/>
    <xf numFmtId="0" fontId="26" fillId="4" borderId="0"/>
    <xf numFmtId="0" fontId="26" fillId="4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6"/>
    <xf numFmtId="0" fontId="34" fillId="0" borderId="46"/>
    <xf numFmtId="49" fontId="35" fillId="0" borderId="47">
      <alignment horizontal="right"/>
    </xf>
    <xf numFmtId="49" fontId="35" fillId="0" borderId="47">
      <alignment horizontal="right"/>
    </xf>
    <xf numFmtId="0" fontId="26" fillId="0" borderId="47">
      <alignment horizontal="right"/>
    </xf>
    <xf numFmtId="0" fontId="26" fillId="0" borderId="47">
      <alignment horizontal="right"/>
    </xf>
    <xf numFmtId="0" fontId="34" fillId="0" borderId="11"/>
    <xf numFmtId="0" fontId="34" fillId="0" borderId="11"/>
    <xf numFmtId="0" fontId="26" fillId="0" borderId="38">
      <alignment horizontal="center"/>
    </xf>
    <xf numFmtId="0" fontId="26" fillId="0" borderId="38">
      <alignment horizontal="center"/>
    </xf>
    <xf numFmtId="49" fontId="25" fillId="0" borderId="48">
      <alignment horizontal="center"/>
    </xf>
    <xf numFmtId="49" fontId="25" fillId="0" borderId="48">
      <alignment horizontal="center"/>
    </xf>
    <xf numFmtId="165" fontId="26" fillId="0" borderId="16">
      <alignment horizontal="center"/>
    </xf>
    <xf numFmtId="165" fontId="26" fillId="0" borderId="16">
      <alignment horizontal="center"/>
    </xf>
    <xf numFmtId="0" fontId="26" fillId="0" borderId="49">
      <alignment horizontal="center"/>
    </xf>
    <xf numFmtId="0" fontId="26" fillId="0" borderId="49">
      <alignment horizontal="center"/>
    </xf>
    <xf numFmtId="49" fontId="26" fillId="0" borderId="17">
      <alignment horizontal="center"/>
    </xf>
    <xf numFmtId="49" fontId="26" fillId="0" borderId="17">
      <alignment horizontal="center"/>
    </xf>
    <xf numFmtId="49" fontId="26" fillId="0" borderId="16">
      <alignment horizontal="center"/>
    </xf>
    <xf numFmtId="49" fontId="26" fillId="0" borderId="16">
      <alignment horizontal="center"/>
    </xf>
    <xf numFmtId="0" fontId="26" fillId="0" borderId="16">
      <alignment horizontal="center"/>
    </xf>
    <xf numFmtId="0" fontId="26" fillId="0" borderId="16">
      <alignment horizontal="center"/>
    </xf>
    <xf numFmtId="49" fontId="26" fillId="0" borderId="50">
      <alignment horizontal="center"/>
    </xf>
    <xf numFmtId="49" fontId="26" fillId="0" borderId="50">
      <alignment horizontal="center"/>
    </xf>
    <xf numFmtId="0" fontId="30" fillId="0" borderId="37"/>
    <xf numFmtId="0" fontId="30" fillId="0" borderId="37"/>
    <xf numFmtId="0" fontId="34" fillId="0" borderId="0"/>
    <xf numFmtId="0" fontId="34" fillId="0" borderId="0"/>
    <xf numFmtId="0" fontId="25" fillId="0" borderId="51"/>
    <xf numFmtId="0" fontId="25" fillId="0" borderId="51"/>
    <xf numFmtId="0" fontId="25" fillId="0" borderId="40"/>
    <xf numFmtId="0" fontId="25" fillId="0" borderId="40"/>
    <xf numFmtId="4" fontId="26" fillId="0" borderId="13">
      <alignment horizontal="right"/>
    </xf>
    <xf numFmtId="4" fontId="26" fillId="0" borderId="13">
      <alignment horizontal="right"/>
    </xf>
    <xf numFmtId="49" fontId="26" fillId="0" borderId="26">
      <alignment horizontal="center"/>
    </xf>
    <xf numFmtId="49" fontId="26" fillId="0" borderId="26">
      <alignment horizontal="center"/>
    </xf>
    <xf numFmtId="0" fontId="26" fillId="0" borderId="52">
      <alignment horizontal="left" wrapText="1"/>
    </xf>
    <xf numFmtId="0" fontId="26" fillId="0" borderId="52">
      <alignment horizontal="left" wrapText="1"/>
    </xf>
    <xf numFmtId="0" fontId="26" fillId="0" borderId="24">
      <alignment horizontal="left" wrapText="1" indent="1"/>
    </xf>
    <xf numFmtId="0" fontId="26" fillId="0" borderId="24">
      <alignment horizontal="left" wrapText="1" indent="1"/>
    </xf>
    <xf numFmtId="0" fontId="26" fillId="0" borderId="16">
      <alignment horizontal="left" wrapText="1" indent="2"/>
    </xf>
    <xf numFmtId="0" fontId="26" fillId="0" borderId="16">
      <alignment horizontal="left" wrapText="1" indent="2"/>
    </xf>
    <xf numFmtId="0" fontId="25" fillId="3" borderId="53"/>
    <xf numFmtId="0" fontId="25" fillId="3" borderId="53"/>
    <xf numFmtId="0" fontId="26" fillId="4" borderId="21"/>
    <xf numFmtId="0" fontId="26" fillId="4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5" fillId="0" borderId="0"/>
    <xf numFmtId="49" fontId="25" fillId="0" borderId="0"/>
    <xf numFmtId="0" fontId="26" fillId="0" borderId="0">
      <alignment horizontal="right"/>
    </xf>
    <xf numFmtId="0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11">
      <alignment horizontal="left"/>
    </xf>
    <xf numFmtId="0" fontId="26" fillId="0" borderId="11">
      <alignment horizontal="left"/>
    </xf>
    <xf numFmtId="0" fontId="26" fillId="0" borderId="20">
      <alignment horizontal="left" wrapText="1"/>
    </xf>
    <xf numFmtId="0" fontId="26" fillId="0" borderId="20">
      <alignment horizontal="left" wrapText="1"/>
    </xf>
    <xf numFmtId="0" fontId="26" fillId="0" borderId="41"/>
    <xf numFmtId="0" fontId="26" fillId="0" borderId="41"/>
    <xf numFmtId="0" fontId="27" fillId="0" borderId="54">
      <alignment horizontal="left" wrapText="1"/>
    </xf>
    <xf numFmtId="0" fontId="27" fillId="0" borderId="54">
      <alignment horizontal="left" wrapText="1"/>
    </xf>
    <xf numFmtId="0" fontId="26" fillId="0" borderId="12">
      <alignment horizontal="left" wrapText="1" indent="2"/>
    </xf>
    <xf numFmtId="0" fontId="26" fillId="0" borderId="12">
      <alignment horizontal="left" wrapText="1" indent="2"/>
    </xf>
    <xf numFmtId="49" fontId="26" fillId="0" borderId="0">
      <alignment horizontal="center" wrapText="1"/>
    </xf>
    <xf numFmtId="49" fontId="26" fillId="0" borderId="0">
      <alignment horizontal="center" wrapText="1"/>
    </xf>
    <xf numFmtId="49" fontId="26" fillId="0" borderId="34">
      <alignment horizontal="center" wrapText="1"/>
    </xf>
    <xf numFmtId="49" fontId="26" fillId="0" borderId="34">
      <alignment horizontal="center" wrapText="1"/>
    </xf>
    <xf numFmtId="0" fontId="26" fillId="0" borderId="55"/>
    <xf numFmtId="0" fontId="26" fillId="0" borderId="55"/>
    <xf numFmtId="0" fontId="26" fillId="0" borderId="56">
      <alignment horizontal="center" wrapText="1"/>
    </xf>
    <xf numFmtId="0" fontId="26" fillId="0" borderId="56">
      <alignment horizontal="center" wrapText="1"/>
    </xf>
    <xf numFmtId="0" fontId="25" fillId="3" borderId="37"/>
    <xf numFmtId="0" fontId="25" fillId="3" borderId="37"/>
    <xf numFmtId="49" fontId="26" fillId="0" borderId="23">
      <alignment horizontal="center"/>
    </xf>
    <xf numFmtId="49" fontId="26" fillId="0" borderId="23">
      <alignment horizontal="center"/>
    </xf>
    <xf numFmtId="0" fontId="25" fillId="0" borderId="37"/>
    <xf numFmtId="0" fontId="25" fillId="0" borderId="37"/>
    <xf numFmtId="0" fontId="24" fillId="0" borderId="0"/>
    <xf numFmtId="0" fontId="36" fillId="0" borderId="0"/>
  </cellStyleXfs>
  <cellXfs count="95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shrinkToFi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 shrinkToFit="1"/>
    </xf>
    <xf numFmtId="0" fontId="6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164" fontId="9" fillId="0" borderId="7" xfId="1" applyNumberFormat="1" applyFont="1" applyBorder="1" applyAlignment="1">
      <alignment horizontal="center" vertical="top"/>
    </xf>
    <xf numFmtId="164" fontId="10" fillId="0" borderId="7" xfId="0" applyNumberFormat="1" applyFont="1" applyBorder="1" applyAlignment="1">
      <alignment horizontal="center" vertical="top" shrinkToFit="1"/>
    </xf>
    <xf numFmtId="164" fontId="11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5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 shrinkToFit="1"/>
    </xf>
    <xf numFmtId="164" fontId="6" fillId="0" borderId="7" xfId="0" applyNumberFormat="1" applyFont="1" applyBorder="1" applyAlignment="1">
      <alignment horizontal="center" vertical="top" shrinkToFit="1"/>
    </xf>
    <xf numFmtId="164" fontId="12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left" vertical="top" wrapText="1" shrinkToFit="1"/>
    </xf>
    <xf numFmtId="164" fontId="12" fillId="0" borderId="7" xfId="1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13" fillId="0" borderId="7" xfId="0" applyFont="1" applyBorder="1" applyAlignment="1">
      <alignment horizontal="justify" vertical="top" wrapText="1" shrinkToFit="1"/>
    </xf>
    <xf numFmtId="0" fontId="7" fillId="0" borderId="7" xfId="0" applyFont="1" applyBorder="1" applyAlignment="1">
      <alignment horizontal="justify" vertical="top" wrapText="1" shrinkToFit="1"/>
    </xf>
    <xf numFmtId="164" fontId="9" fillId="0" borderId="7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shrinkToFit="1"/>
    </xf>
    <xf numFmtId="49" fontId="7" fillId="0" borderId="7" xfId="0" applyNumberFormat="1" applyFont="1" applyBorder="1" applyAlignment="1">
      <alignment horizontal="center" vertical="top" wrapText="1" shrinkToFit="1"/>
    </xf>
    <xf numFmtId="164" fontId="10" fillId="0" borderId="7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shrinkToFit="1"/>
    </xf>
    <xf numFmtId="164" fontId="14" fillId="0" borderId="7" xfId="0" applyNumberFormat="1" applyFont="1" applyBorder="1" applyAlignment="1">
      <alignment horizontal="center" vertical="top" shrinkToFit="1"/>
    </xf>
    <xf numFmtId="164" fontId="15" fillId="0" borderId="7" xfId="0" applyNumberFormat="1" applyFont="1" applyBorder="1" applyAlignment="1">
      <alignment horizontal="center" vertical="top" shrinkToFit="1"/>
    </xf>
    <xf numFmtId="164" fontId="5" fillId="0" borderId="7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49" fontId="16" fillId="0" borderId="7" xfId="0" applyNumberFormat="1" applyFont="1" applyBorder="1" applyAlignment="1">
      <alignment horizontal="center" vertical="top" wrapText="1" shrinkToFit="1"/>
    </xf>
    <xf numFmtId="0" fontId="16" fillId="0" borderId="7" xfId="0" applyFont="1" applyBorder="1" applyAlignment="1">
      <alignment horizontal="left" vertical="top" wrapText="1" shrinkToFit="1"/>
    </xf>
    <xf numFmtId="164" fontId="16" fillId="0" borderId="7" xfId="0" applyNumberFormat="1" applyFont="1" applyBorder="1" applyAlignment="1">
      <alignment horizontal="center" vertical="top" shrinkToFit="1"/>
    </xf>
    <xf numFmtId="49" fontId="10" fillId="0" borderId="7" xfId="0" applyNumberFormat="1" applyFont="1" applyBorder="1" applyAlignment="1">
      <alignment horizontal="center" vertical="top" wrapText="1" shrinkToFit="1"/>
    </xf>
    <xf numFmtId="0" fontId="10" fillId="0" borderId="7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vertical="top"/>
    </xf>
    <xf numFmtId="49" fontId="17" fillId="0" borderId="7" xfId="0" applyNumberFormat="1" applyFont="1" applyBorder="1" applyAlignment="1">
      <alignment horizontal="center" vertical="top" wrapText="1" shrinkToFit="1"/>
    </xf>
    <xf numFmtId="0" fontId="17" fillId="0" borderId="7" xfId="0" applyFont="1" applyBorder="1" applyAlignment="1">
      <alignment horizontal="left" vertical="top" wrapText="1" shrinkToFit="1"/>
    </xf>
    <xf numFmtId="0" fontId="4" fillId="0" borderId="7" xfId="0" applyNumberFormat="1" applyFont="1" applyBorder="1" applyAlignment="1">
      <alignment horizontal="left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164" fontId="6" fillId="0" borderId="7" xfId="0" applyNumberFormat="1" applyFont="1" applyBorder="1" applyAlignment="1">
      <alignment horizontal="center" vertical="top" wrapText="1" shrinkToFit="1"/>
    </xf>
    <xf numFmtId="0" fontId="6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18" fillId="0" borderId="7" xfId="0" applyNumberFormat="1" applyFont="1" applyBorder="1" applyAlignment="1">
      <alignment horizontal="left" vertical="top" wrapText="1" shrinkToFit="1"/>
    </xf>
    <xf numFmtId="0" fontId="4" fillId="0" borderId="7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6" fillId="0" borderId="0" xfId="0" applyNumberFormat="1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4" fillId="0" borderId="7" xfId="0" applyFont="1" applyBorder="1" applyAlignment="1">
      <alignment horizontal="center" vertical="top" shrinkToFit="1"/>
    </xf>
    <xf numFmtId="0" fontId="16" fillId="0" borderId="7" xfId="0" applyFont="1" applyBorder="1" applyAlignment="1">
      <alignment vertical="top" shrinkToFit="1"/>
    </xf>
    <xf numFmtId="164" fontId="20" fillId="0" borderId="7" xfId="3" applyNumberFormat="1" applyFont="1" applyBorder="1" applyAlignment="1">
      <alignment horizontal="center" vertical="top" shrinkToFit="1"/>
    </xf>
    <xf numFmtId="164" fontId="0" fillId="0" borderId="7" xfId="0" applyNumberFormat="1" applyFont="1" applyBorder="1" applyAlignment="1">
      <alignment horizontal="center" vertical="top" shrinkToFit="1"/>
    </xf>
    <xf numFmtId="164" fontId="9" fillId="0" borderId="7" xfId="0" applyNumberFormat="1" applyFont="1" applyBorder="1" applyAlignment="1">
      <alignment horizontal="center" vertical="top" shrinkToFit="1"/>
    </xf>
    <xf numFmtId="164" fontId="21" fillId="0" borderId="7" xfId="0" applyNumberFormat="1" applyFont="1" applyBorder="1" applyAlignment="1">
      <alignment horizontal="center" vertical="top" shrinkToFit="1"/>
    </xf>
    <xf numFmtId="164" fontId="3" fillId="0" borderId="7" xfId="0" applyNumberFormat="1" applyFont="1" applyBorder="1" applyAlignment="1">
      <alignment horizontal="center" vertical="top" shrinkToFit="1"/>
    </xf>
    <xf numFmtId="164" fontId="6" fillId="0" borderId="7" xfId="3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vertical="top" shrinkToFit="1"/>
    </xf>
    <xf numFmtId="164" fontId="1" fillId="0" borderId="7" xfId="0" applyNumberFormat="1" applyFont="1" applyBorder="1" applyAlignment="1">
      <alignment horizontal="center" vertical="top" shrinkToFit="1"/>
    </xf>
    <xf numFmtId="164" fontId="22" fillId="0" borderId="7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4" fillId="0" borderId="1" xfId="0" applyNumberFormat="1" applyFont="1" applyBorder="1" applyAlignment="1">
      <alignment horizontal="center" vertical="top" wrapText="1" shrinkToFit="1"/>
    </xf>
    <xf numFmtId="164" fontId="4" fillId="0" borderId="6" xfId="0" applyNumberFormat="1" applyFont="1" applyBorder="1" applyAlignment="1">
      <alignment horizontal="center" vertical="top" wrapText="1" shrinkToFit="1"/>
    </xf>
    <xf numFmtId="0" fontId="5" fillId="0" borderId="1" xfId="0" applyNumberFormat="1" applyFont="1" applyBorder="1" applyAlignment="1">
      <alignment horizontal="center" vertical="top" wrapText="1" shrinkToFit="1"/>
    </xf>
    <xf numFmtId="0" fontId="5" fillId="0" borderId="6" xfId="0" applyNumberFormat="1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>
      <alignment horizontal="center" vertical="top" wrapText="1" shrinkToFit="1"/>
    </xf>
    <xf numFmtId="164" fontId="6" fillId="0" borderId="6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4" fillId="0" borderId="1" xfId="0" applyNumberFormat="1" applyFont="1" applyBorder="1" applyAlignment="1">
      <alignment horizontal="center" vertical="top" wrapText="1" shrinkToFit="1"/>
    </xf>
    <xf numFmtId="0" fontId="4" fillId="0" borderId="5" xfId="0" applyNumberFormat="1" applyFont="1" applyBorder="1" applyAlignment="1">
      <alignment horizontal="center" vertical="top" wrapText="1" shrinkToFit="1"/>
    </xf>
    <xf numFmtId="0" fontId="4" fillId="0" borderId="6" xfId="0" applyNumberFormat="1" applyFont="1" applyBorder="1" applyAlignment="1">
      <alignment horizontal="center" vertical="top" wrapText="1" shrinkToFit="1"/>
    </xf>
    <xf numFmtId="164" fontId="4" fillId="2" borderId="2" xfId="0" applyNumberFormat="1" applyFont="1" applyFill="1" applyBorder="1" applyAlignment="1">
      <alignment horizontal="center" vertical="top" wrapText="1" shrinkToFit="1"/>
    </xf>
    <xf numFmtId="164" fontId="4" fillId="2" borderId="3" xfId="0" applyNumberFormat="1" applyFont="1" applyFill="1" applyBorder="1" applyAlignment="1">
      <alignment horizontal="center" vertical="top" wrapText="1" shrinkToFit="1"/>
    </xf>
    <xf numFmtId="164" fontId="4" fillId="2" borderId="4" xfId="0" applyNumberFormat="1" applyFont="1" applyFill="1" applyBorder="1" applyAlignment="1">
      <alignment horizontal="center" vertical="top" wrapText="1" shrinkToFit="1"/>
    </xf>
    <xf numFmtId="0" fontId="6" fillId="0" borderId="2" xfId="0" applyNumberFormat="1" applyFont="1" applyBorder="1" applyAlignment="1">
      <alignment horizontal="center" vertical="top" wrapText="1" shrinkToFit="1"/>
    </xf>
    <xf numFmtId="0" fontId="6" fillId="0" borderId="3" xfId="0" applyNumberFormat="1" applyFont="1" applyBorder="1" applyAlignment="1">
      <alignment horizontal="center" vertical="top" wrapText="1" shrinkToFit="1"/>
    </xf>
    <xf numFmtId="0" fontId="6" fillId="0" borderId="4" xfId="0" applyNumberFormat="1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horizontal="center" vertical="top" wrapText="1" shrinkToFit="1"/>
    </xf>
    <xf numFmtId="0" fontId="6" fillId="0" borderId="5" xfId="0" applyNumberFormat="1" applyFont="1" applyBorder="1" applyAlignment="1">
      <alignment horizontal="center" vertical="top" wrapText="1" shrinkToFit="1"/>
    </xf>
    <xf numFmtId="0" fontId="6" fillId="0" borderId="6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6" fillId="0" borderId="5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14" fillId="0" borderId="0" xfId="0" applyFont="1" applyAlignment="1">
      <alignment horizontal="center" vertical="top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90" zoomScaleNormal="90" workbookViewId="0">
      <selection activeCell="A61" sqref="A61"/>
    </sheetView>
  </sheetViews>
  <sheetFormatPr defaultRowHeight="12.75" x14ac:dyDescent="0.2"/>
  <cols>
    <col min="1" max="1" width="12.7109375" style="1" customWidth="1"/>
    <col min="2" max="2" width="95.5703125" style="1" customWidth="1"/>
    <col min="3" max="3" width="17.28515625" style="1" customWidth="1"/>
    <col min="4" max="4" width="18" style="1" customWidth="1"/>
    <col min="5" max="5" width="13.7109375" style="1" customWidth="1"/>
    <col min="6" max="6" width="19.7109375" style="69" customWidth="1"/>
    <col min="7" max="7" width="20.7109375" style="69" customWidth="1"/>
    <col min="8" max="8" width="13" style="70" customWidth="1"/>
    <col min="9" max="9" width="13.7109375" style="70" hidden="1" customWidth="1"/>
    <col min="10" max="10" width="13.7109375" style="70" customWidth="1"/>
    <col min="11" max="11" width="9.140625" style="70"/>
    <col min="12" max="16384" width="9.140625" style="1"/>
  </cols>
  <sheetData>
    <row r="1" spans="1:11" ht="20.25" customHeight="1" x14ac:dyDescent="0.2">
      <c r="H1" s="94" t="s">
        <v>84</v>
      </c>
      <c r="I1" s="94"/>
      <c r="J1" s="94"/>
      <c r="K1" s="94"/>
    </row>
    <row r="2" spans="1:11" ht="15.75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x14ac:dyDescent="0.2">
      <c r="A4" s="2"/>
      <c r="B4" s="3"/>
      <c r="C4" s="3"/>
      <c r="D4" s="3"/>
      <c r="E4" s="3"/>
      <c r="F4" s="3"/>
      <c r="G4" s="3"/>
      <c r="H4" s="4"/>
      <c r="I4" s="4"/>
      <c r="J4" s="4"/>
      <c r="K4" s="5" t="s">
        <v>2</v>
      </c>
    </row>
    <row r="5" spans="1:11" x14ac:dyDescent="0.2">
      <c r="A5" s="79" t="s">
        <v>3</v>
      </c>
      <c r="B5" s="79" t="s">
        <v>4</v>
      </c>
      <c r="C5" s="82" t="s">
        <v>5</v>
      </c>
      <c r="D5" s="83"/>
      <c r="E5" s="84"/>
      <c r="F5" s="85" t="s">
        <v>6</v>
      </c>
      <c r="G5" s="86"/>
      <c r="H5" s="87"/>
      <c r="I5" s="88" t="s">
        <v>7</v>
      </c>
      <c r="J5" s="88" t="s">
        <v>7</v>
      </c>
      <c r="K5" s="91" t="s">
        <v>8</v>
      </c>
    </row>
    <row r="6" spans="1:11" x14ac:dyDescent="0.2">
      <c r="A6" s="80"/>
      <c r="B6" s="80"/>
      <c r="C6" s="71" t="s">
        <v>9</v>
      </c>
      <c r="D6" s="71" t="s">
        <v>10</v>
      </c>
      <c r="E6" s="71" t="s">
        <v>11</v>
      </c>
      <c r="F6" s="73" t="s">
        <v>9</v>
      </c>
      <c r="G6" s="73" t="s">
        <v>10</v>
      </c>
      <c r="H6" s="75" t="s">
        <v>11</v>
      </c>
      <c r="I6" s="89"/>
      <c r="J6" s="89"/>
      <c r="K6" s="92"/>
    </row>
    <row r="7" spans="1:11" x14ac:dyDescent="0.2">
      <c r="A7" s="81"/>
      <c r="B7" s="81"/>
      <c r="C7" s="72"/>
      <c r="D7" s="72"/>
      <c r="E7" s="72"/>
      <c r="F7" s="74"/>
      <c r="G7" s="74"/>
      <c r="H7" s="76"/>
      <c r="I7" s="90"/>
      <c r="J7" s="90"/>
      <c r="K7" s="93"/>
    </row>
    <row r="8" spans="1:11" x14ac:dyDescent="0.2">
      <c r="A8" s="6"/>
      <c r="B8" s="7" t="s">
        <v>12</v>
      </c>
      <c r="C8" s="8">
        <v>135297905.90000001</v>
      </c>
      <c r="D8" s="8">
        <v>114598085</v>
      </c>
      <c r="E8" s="9">
        <v>84.700560764555036</v>
      </c>
      <c r="F8" s="8">
        <f>F9+F14</f>
        <v>156033113.07828003</v>
      </c>
      <c r="G8" s="8">
        <f>G9+G14</f>
        <v>123703253.17556</v>
      </c>
      <c r="H8" s="10">
        <f t="shared" ref="H8:H15" si="0">G8/F8*100</f>
        <v>79.280128900267144</v>
      </c>
      <c r="I8" s="10">
        <f>G8-D8</f>
        <v>9105168.1755599976</v>
      </c>
      <c r="J8" s="10">
        <f>G8-D8</f>
        <v>9105168.1755599976</v>
      </c>
      <c r="K8" s="10">
        <f>G8/D8*100</f>
        <v>107.94530569647827</v>
      </c>
    </row>
    <row r="9" spans="1:11" x14ac:dyDescent="0.2">
      <c r="A9" s="6"/>
      <c r="B9" s="11" t="s">
        <v>13</v>
      </c>
      <c r="C9" s="12">
        <v>126760770.59999999</v>
      </c>
      <c r="D9" s="12">
        <v>109683468.8</v>
      </c>
      <c r="E9" s="13">
        <v>86.527928381022321</v>
      </c>
      <c r="F9" s="12">
        <v>145569079.34341002</v>
      </c>
      <c r="G9" s="12">
        <v>117113329.3748</v>
      </c>
      <c r="H9" s="14">
        <f t="shared" si="0"/>
        <v>80.452064341575962</v>
      </c>
      <c r="I9" s="14">
        <f t="shared" ref="I9:I15" si="1">G9-D9</f>
        <v>7429860.5747999996</v>
      </c>
      <c r="J9" s="14">
        <f t="shared" ref="J9:J15" si="2">G9-D9</f>
        <v>7429860.5747999996</v>
      </c>
      <c r="K9" s="14">
        <f t="shared" ref="K9:K15" si="3">G9/D9*100</f>
        <v>106.77391101511189</v>
      </c>
    </row>
    <row r="10" spans="1:11" x14ac:dyDescent="0.2">
      <c r="A10" s="6"/>
      <c r="B10" s="11" t="s">
        <v>14</v>
      </c>
      <c r="C10" s="15">
        <v>42634115.200000003</v>
      </c>
      <c r="D10" s="13">
        <v>43826653.799999997</v>
      </c>
      <c r="E10" s="13">
        <v>102.79714635663413</v>
      </c>
      <c r="F10" s="15">
        <v>49759381.100000001</v>
      </c>
      <c r="G10" s="13">
        <v>42704598.06605</v>
      </c>
      <c r="H10" s="14">
        <f t="shared" si="0"/>
        <v>85.82220502346641</v>
      </c>
      <c r="I10" s="14">
        <f t="shared" si="1"/>
        <v>-1122055.7339499965</v>
      </c>
      <c r="J10" s="14">
        <f t="shared" si="2"/>
        <v>-1122055.7339499965</v>
      </c>
      <c r="K10" s="14">
        <f t="shared" si="3"/>
        <v>97.439786895275134</v>
      </c>
    </row>
    <row r="11" spans="1:11" x14ac:dyDescent="0.2">
      <c r="A11" s="6"/>
      <c r="B11" s="16" t="s">
        <v>15</v>
      </c>
      <c r="C11" s="17">
        <v>39561678.799999997</v>
      </c>
      <c r="D11" s="15">
        <v>30578890.899999999</v>
      </c>
      <c r="E11" s="13">
        <v>77.294219627504788</v>
      </c>
      <c r="F11" s="17">
        <v>45687214.055509999</v>
      </c>
      <c r="G11" s="15">
        <v>33114283.229310002</v>
      </c>
      <c r="H11" s="14">
        <f t="shared" si="0"/>
        <v>72.480416926004992</v>
      </c>
      <c r="I11" s="14">
        <f t="shared" si="1"/>
        <v>2535392.3293100037</v>
      </c>
      <c r="J11" s="14">
        <f t="shared" si="2"/>
        <v>2535392.3293100037</v>
      </c>
      <c r="K11" s="14">
        <f t="shared" si="3"/>
        <v>108.29131552743793</v>
      </c>
    </row>
    <row r="12" spans="1:11" ht="15" customHeight="1" x14ac:dyDescent="0.2">
      <c r="A12" s="6"/>
      <c r="B12" s="18" t="s">
        <v>16</v>
      </c>
      <c r="C12" s="17">
        <v>24559196.699999999</v>
      </c>
      <c r="D12" s="15">
        <v>18368254.899999999</v>
      </c>
      <c r="E12" s="13">
        <v>74.791757745073156</v>
      </c>
      <c r="F12" s="17">
        <v>27417171.927340001</v>
      </c>
      <c r="G12" s="15">
        <v>19657684.421669997</v>
      </c>
      <c r="H12" s="14">
        <f>G12/F12*100</f>
        <v>71.698439480797234</v>
      </c>
      <c r="I12" s="14">
        <f t="shared" si="1"/>
        <v>1289429.5216699988</v>
      </c>
      <c r="J12" s="14">
        <f t="shared" si="2"/>
        <v>1289429.5216699988</v>
      </c>
      <c r="K12" s="14">
        <f t="shared" si="3"/>
        <v>107.01988037889217</v>
      </c>
    </row>
    <row r="13" spans="1:11" x14ac:dyDescent="0.2">
      <c r="A13" s="6"/>
      <c r="B13" s="18" t="s">
        <v>17</v>
      </c>
      <c r="C13" s="17">
        <v>7972457.5999999996</v>
      </c>
      <c r="D13" s="15">
        <v>6011455.5999999996</v>
      </c>
      <c r="E13" s="13">
        <v>75.402791731372758</v>
      </c>
      <c r="F13" s="17">
        <v>8103180.7768400004</v>
      </c>
      <c r="G13" s="15">
        <v>7386816.0686499998</v>
      </c>
      <c r="H13" s="14">
        <f>G13/F13*100</f>
        <v>91.159462834181511</v>
      </c>
      <c r="I13" s="14">
        <f t="shared" si="1"/>
        <v>1375360.4686500002</v>
      </c>
      <c r="J13" s="14">
        <f t="shared" si="2"/>
        <v>1375360.4686500002</v>
      </c>
      <c r="K13" s="14">
        <f t="shared" si="3"/>
        <v>122.87899237998199</v>
      </c>
    </row>
    <row r="14" spans="1:11" x14ac:dyDescent="0.2">
      <c r="A14" s="6"/>
      <c r="B14" s="19" t="s">
        <v>18</v>
      </c>
      <c r="C14" s="17">
        <v>8537135.3000000007</v>
      </c>
      <c r="D14" s="15">
        <v>4914616.2</v>
      </c>
      <c r="E14" s="13">
        <v>57.567509794532597</v>
      </c>
      <c r="F14" s="17">
        <v>10464033.734870002</v>
      </c>
      <c r="G14" s="15">
        <v>6589923.80076</v>
      </c>
      <c r="H14" s="14">
        <f t="shared" si="0"/>
        <v>62.976897511329256</v>
      </c>
      <c r="I14" s="14">
        <f t="shared" si="1"/>
        <v>1675307.6007599998</v>
      </c>
      <c r="J14" s="14">
        <f t="shared" si="2"/>
        <v>1675307.6007599998</v>
      </c>
      <c r="K14" s="14">
        <f t="shared" si="3"/>
        <v>134.0882692072679</v>
      </c>
    </row>
    <row r="15" spans="1:11" x14ac:dyDescent="0.2">
      <c r="A15" s="6"/>
      <c r="B15" s="19" t="s">
        <v>19</v>
      </c>
      <c r="C15" s="17">
        <v>8107534.5</v>
      </c>
      <c r="D15" s="15">
        <v>4840629.5</v>
      </c>
      <c r="E15" s="13">
        <v>59.705321019602195</v>
      </c>
      <c r="F15" s="17">
        <v>10330574.224549999</v>
      </c>
      <c r="G15" s="15">
        <v>6195433.5263400003</v>
      </c>
      <c r="H15" s="14">
        <f t="shared" si="0"/>
        <v>59.971821427088912</v>
      </c>
      <c r="I15" s="14">
        <f t="shared" si="1"/>
        <v>1354804.0263400003</v>
      </c>
      <c r="J15" s="14">
        <f t="shared" si="2"/>
        <v>1354804.0263400003</v>
      </c>
      <c r="K15" s="14">
        <f t="shared" si="3"/>
        <v>127.98817852801996</v>
      </c>
    </row>
    <row r="16" spans="1:11" x14ac:dyDescent="0.2">
      <c r="A16" s="6"/>
      <c r="B16" s="20"/>
      <c r="C16" s="12"/>
      <c r="D16" s="12"/>
      <c r="E16" s="13"/>
      <c r="F16" s="12"/>
      <c r="G16" s="12"/>
      <c r="H16" s="14"/>
      <c r="I16" s="14"/>
      <c r="J16" s="14"/>
      <c r="K16" s="14"/>
    </row>
    <row r="17" spans="1:11" x14ac:dyDescent="0.2">
      <c r="A17" s="6"/>
      <c r="B17" s="21" t="s">
        <v>20</v>
      </c>
      <c r="C17" s="22">
        <v>153098787.11494002</v>
      </c>
      <c r="D17" s="22">
        <v>97199365.993200004</v>
      </c>
      <c r="E17" s="23">
        <v>63.488005244761922</v>
      </c>
      <c r="F17" s="22">
        <f>F18+F23+F24+F27+F32+F33+F34+F35+F36+F37+F38+F39+F41+F42</f>
        <v>181141032.37979999</v>
      </c>
      <c r="G17" s="22">
        <f>G18+G23+G24+G27+G32+G33+G34+G35+G36+G37+G38+G39+G41+G42</f>
        <v>111812613.2675</v>
      </c>
      <c r="H17" s="10">
        <f>G17/F17*100</f>
        <v>61.726827874681376</v>
      </c>
      <c r="I17" s="10">
        <f t="shared" ref="I17:I43" si="4">G17-D17</f>
        <v>14613247.274299994</v>
      </c>
      <c r="J17" s="10">
        <f t="shared" ref="J17:J42" si="5">G17-D17</f>
        <v>14613247.274299994</v>
      </c>
      <c r="K17" s="10">
        <f t="shared" ref="K17:K41" si="6">G17/D17*100</f>
        <v>115.0343030790163</v>
      </c>
    </row>
    <row r="18" spans="1:11" x14ac:dyDescent="0.2">
      <c r="A18" s="24" t="s">
        <v>21</v>
      </c>
      <c r="B18" s="7" t="s">
        <v>22</v>
      </c>
      <c r="C18" s="25">
        <v>14565694.233340001</v>
      </c>
      <c r="D18" s="25">
        <v>9240916.6403799988</v>
      </c>
      <c r="E18" s="23">
        <v>63.443022298436659</v>
      </c>
      <c r="F18" s="26">
        <v>16923473.80266</v>
      </c>
      <c r="G18" s="26">
        <v>10205341.48742</v>
      </c>
      <c r="H18" s="10">
        <f t="shared" ref="H18:H42" si="7">G18/F18*100</f>
        <v>60.302876385910466</v>
      </c>
      <c r="I18" s="10">
        <f t="shared" si="4"/>
        <v>964424.8470400013</v>
      </c>
      <c r="J18" s="10">
        <f t="shared" si="5"/>
        <v>964424.8470400013</v>
      </c>
      <c r="K18" s="10">
        <f t="shared" si="6"/>
        <v>110.43646301088528</v>
      </c>
    </row>
    <row r="19" spans="1:11" ht="25.5" x14ac:dyDescent="0.2">
      <c r="A19" s="27" t="s">
        <v>23</v>
      </c>
      <c r="B19" s="11" t="s">
        <v>24</v>
      </c>
      <c r="C19" s="28">
        <v>7642436.8208800005</v>
      </c>
      <c r="D19" s="28">
        <v>4977842.2584199999</v>
      </c>
      <c r="E19" s="29">
        <v>65.134228454724976</v>
      </c>
      <c r="F19" s="28">
        <v>8202694.2797499998</v>
      </c>
      <c r="G19" s="28">
        <v>5437409.6974099996</v>
      </c>
      <c r="H19" s="30">
        <f t="shared" si="7"/>
        <v>66.288094033119577</v>
      </c>
      <c r="I19" s="30">
        <f t="shared" si="4"/>
        <v>459567.4389899997</v>
      </c>
      <c r="J19" s="30">
        <f t="shared" si="5"/>
        <v>459567.4389899997</v>
      </c>
      <c r="K19" s="30">
        <f t="shared" si="6"/>
        <v>109.23226199489635</v>
      </c>
    </row>
    <row r="20" spans="1:11" x14ac:dyDescent="0.2">
      <c r="A20" s="27" t="s">
        <v>25</v>
      </c>
      <c r="B20" s="11" t="s">
        <v>26</v>
      </c>
      <c r="C20" s="28">
        <v>286743.75272000005</v>
      </c>
      <c r="D20" s="28">
        <v>207150.52365000002</v>
      </c>
      <c r="E20" s="29">
        <v>72.242384249005298</v>
      </c>
      <c r="F20" s="28">
        <v>378468.62058999995</v>
      </c>
      <c r="G20" s="28">
        <v>232396.83953</v>
      </c>
      <c r="H20" s="30">
        <f t="shared" si="7"/>
        <v>61.404519922342139</v>
      </c>
      <c r="I20" s="30">
        <f t="shared" si="4"/>
        <v>25246.31587999998</v>
      </c>
      <c r="J20" s="30">
        <f t="shared" si="5"/>
        <v>25246.31587999998</v>
      </c>
      <c r="K20" s="30">
        <f t="shared" si="6"/>
        <v>112.18742556627855</v>
      </c>
    </row>
    <row r="21" spans="1:11" ht="25.5" x14ac:dyDescent="0.2">
      <c r="A21" s="27" t="s">
        <v>27</v>
      </c>
      <c r="B21" s="11" t="s">
        <v>28</v>
      </c>
      <c r="C21" s="28">
        <v>512594.11317999999</v>
      </c>
      <c r="D21" s="28">
        <v>337967.19212000002</v>
      </c>
      <c r="E21" s="29">
        <v>65.932710390164232</v>
      </c>
      <c r="F21" s="28">
        <v>559249.15023999999</v>
      </c>
      <c r="G21" s="28">
        <v>373427.94819999998</v>
      </c>
      <c r="H21" s="30">
        <f t="shared" si="7"/>
        <v>66.773091749847907</v>
      </c>
      <c r="I21" s="30">
        <f t="shared" si="4"/>
        <v>35460.756079999963</v>
      </c>
      <c r="J21" s="30">
        <f t="shared" si="5"/>
        <v>35460.756079999963</v>
      </c>
      <c r="K21" s="30">
        <f t="shared" si="6"/>
        <v>110.49236639141267</v>
      </c>
    </row>
    <row r="22" spans="1:11" x14ac:dyDescent="0.2">
      <c r="A22" s="27" t="s">
        <v>29</v>
      </c>
      <c r="B22" s="11" t="s">
        <v>30</v>
      </c>
      <c r="C22" s="28">
        <v>89076.640980000011</v>
      </c>
      <c r="D22" s="28">
        <v>61545.494100000004</v>
      </c>
      <c r="E22" s="29">
        <v>69.092742410233612</v>
      </c>
      <c r="F22" s="28">
        <v>254702.69496000002</v>
      </c>
      <c r="G22" s="28">
        <v>214863.48525</v>
      </c>
      <c r="H22" s="30">
        <f t="shared" si="7"/>
        <v>84.358544099324661</v>
      </c>
      <c r="I22" s="30">
        <f t="shared" si="4"/>
        <v>153317.99114999999</v>
      </c>
      <c r="J22" s="30">
        <f t="shared" si="5"/>
        <v>153317.99114999999</v>
      </c>
      <c r="K22" s="30">
        <f t="shared" si="6"/>
        <v>349.11326717255162</v>
      </c>
    </row>
    <row r="23" spans="1:11" x14ac:dyDescent="0.2">
      <c r="A23" s="24" t="s">
        <v>31</v>
      </c>
      <c r="B23" s="7" t="s">
        <v>32</v>
      </c>
      <c r="C23" s="25">
        <v>67896.2</v>
      </c>
      <c r="D23" s="25">
        <v>43282.372659999994</v>
      </c>
      <c r="E23" s="23">
        <v>63.747857258579998</v>
      </c>
      <c r="F23" s="25">
        <v>74243.199999999997</v>
      </c>
      <c r="G23" s="25">
        <v>46346.833490000005</v>
      </c>
      <c r="H23" s="31">
        <f t="shared" si="7"/>
        <v>62.425694864984273</v>
      </c>
      <c r="I23" s="31">
        <f t="shared" si="4"/>
        <v>3064.4608300000109</v>
      </c>
      <c r="J23" s="31">
        <f t="shared" si="5"/>
        <v>3064.4608300000109</v>
      </c>
      <c r="K23" s="31">
        <f t="shared" si="6"/>
        <v>107.08015906168673</v>
      </c>
    </row>
    <row r="24" spans="1:11" x14ac:dyDescent="0.2">
      <c r="A24" s="24" t="s">
        <v>33</v>
      </c>
      <c r="B24" s="7" t="s">
        <v>34</v>
      </c>
      <c r="C24" s="26">
        <v>2425299.3061899999</v>
      </c>
      <c r="D24" s="26">
        <v>1533490.1843699999</v>
      </c>
      <c r="E24" s="23">
        <v>63.228904591533542</v>
      </c>
      <c r="F24" s="26">
        <v>2780907.5021899999</v>
      </c>
      <c r="G24" s="26">
        <v>1583842.6620699998</v>
      </c>
      <c r="H24" s="31">
        <f t="shared" si="7"/>
        <v>56.954165531313208</v>
      </c>
      <c r="I24" s="31">
        <f t="shared" si="4"/>
        <v>50352.47769999993</v>
      </c>
      <c r="J24" s="31">
        <f t="shared" si="5"/>
        <v>50352.47769999993</v>
      </c>
      <c r="K24" s="31">
        <f t="shared" si="6"/>
        <v>103.28352135626393</v>
      </c>
    </row>
    <row r="25" spans="1:11" ht="27.75" customHeight="1" x14ac:dyDescent="0.2">
      <c r="A25" s="27" t="s">
        <v>35</v>
      </c>
      <c r="B25" s="11" t="s">
        <v>36</v>
      </c>
      <c r="C25" s="32">
        <v>693177.97686000005</v>
      </c>
      <c r="D25" s="32">
        <v>350303.64013000001</v>
      </c>
      <c r="E25" s="29">
        <v>50.535887149333114</v>
      </c>
      <c r="F25" s="32">
        <v>852157.79505999992</v>
      </c>
      <c r="G25" s="32">
        <v>380286.77463999996</v>
      </c>
      <c r="H25" s="30">
        <f t="shared" si="7"/>
        <v>44.626332921501252</v>
      </c>
      <c r="I25" s="30">
        <f t="shared" si="4"/>
        <v>29983.134509999945</v>
      </c>
      <c r="J25" s="30">
        <f t="shared" si="5"/>
        <v>29983.134509999945</v>
      </c>
      <c r="K25" s="30">
        <f t="shared" si="6"/>
        <v>108.5591843975338</v>
      </c>
    </row>
    <row r="26" spans="1:11" x14ac:dyDescent="0.2">
      <c r="A26" s="27" t="s">
        <v>37</v>
      </c>
      <c r="B26" s="11" t="s">
        <v>38</v>
      </c>
      <c r="C26" s="32">
        <v>1303444.85809</v>
      </c>
      <c r="D26" s="32">
        <v>897072.4828</v>
      </c>
      <c r="E26" s="29">
        <v>68.823201628530967</v>
      </c>
      <c r="F26" s="32">
        <v>1501834.6575799999</v>
      </c>
      <c r="G26" s="32">
        <v>938237.03324999998</v>
      </c>
      <c r="H26" s="30">
        <f t="shared" si="7"/>
        <v>62.47272484454713</v>
      </c>
      <c r="I26" s="30">
        <f t="shared" si="4"/>
        <v>41164.550449999981</v>
      </c>
      <c r="J26" s="30">
        <f t="shared" si="5"/>
        <v>41164.550449999981</v>
      </c>
      <c r="K26" s="30">
        <f t="shared" si="6"/>
        <v>104.58876526025126</v>
      </c>
    </row>
    <row r="27" spans="1:11" x14ac:dyDescent="0.2">
      <c r="A27" s="24" t="s">
        <v>39</v>
      </c>
      <c r="B27" s="7" t="s">
        <v>40</v>
      </c>
      <c r="C27" s="26">
        <v>22471478.22662</v>
      </c>
      <c r="D27" s="26">
        <v>13863461.87779</v>
      </c>
      <c r="E27" s="23">
        <v>61.693591040073038</v>
      </c>
      <c r="F27" s="26">
        <v>29165517.93369</v>
      </c>
      <c r="G27" s="26">
        <v>16525194.424870001</v>
      </c>
      <c r="H27" s="31">
        <f t="shared" si="7"/>
        <v>56.66004101981413</v>
      </c>
      <c r="I27" s="31">
        <f t="shared" si="4"/>
        <v>2661732.5470800009</v>
      </c>
      <c r="J27" s="31">
        <f t="shared" si="5"/>
        <v>2661732.5470800009</v>
      </c>
      <c r="K27" s="31">
        <f t="shared" si="6"/>
        <v>119.19962395066874</v>
      </c>
    </row>
    <row r="28" spans="1:11" x14ac:dyDescent="0.2">
      <c r="A28" s="27" t="s">
        <v>41</v>
      </c>
      <c r="B28" s="11" t="s">
        <v>42</v>
      </c>
      <c r="C28" s="28">
        <v>4433233.1875600005</v>
      </c>
      <c r="D28" s="28">
        <v>3478151.8595500002</v>
      </c>
      <c r="E28" s="29">
        <v>78.456325494223194</v>
      </c>
      <c r="F28" s="28">
        <v>5265147.6949499995</v>
      </c>
      <c r="G28" s="28">
        <v>4036003.8830200001</v>
      </c>
      <c r="H28" s="14">
        <f t="shared" si="7"/>
        <v>76.655093396355866</v>
      </c>
      <c r="I28" s="14">
        <f t="shared" si="4"/>
        <v>557852.0234699999</v>
      </c>
      <c r="J28" s="14">
        <f t="shared" si="5"/>
        <v>557852.0234699999</v>
      </c>
      <c r="K28" s="14">
        <f t="shared" si="6"/>
        <v>116.03874833522003</v>
      </c>
    </row>
    <row r="29" spans="1:11" x14ac:dyDescent="0.2">
      <c r="A29" s="27" t="s">
        <v>43</v>
      </c>
      <c r="B29" s="11" t="s">
        <v>44</v>
      </c>
      <c r="C29" s="28">
        <v>1295252.19</v>
      </c>
      <c r="D29" s="28">
        <v>790612.14815999998</v>
      </c>
      <c r="E29" s="29">
        <v>61.039244269488556</v>
      </c>
      <c r="F29" s="28">
        <v>1666609.4846600001</v>
      </c>
      <c r="G29" s="28">
        <v>943273.30108</v>
      </c>
      <c r="H29" s="14">
        <f t="shared" si="7"/>
        <v>56.598339908789988</v>
      </c>
      <c r="I29" s="14">
        <f t="shared" si="4"/>
        <v>152661.15292000002</v>
      </c>
      <c r="J29" s="14">
        <f t="shared" si="5"/>
        <v>152661.15292000002</v>
      </c>
      <c r="K29" s="14">
        <f t="shared" si="6"/>
        <v>119.30923440466859</v>
      </c>
    </row>
    <row r="30" spans="1:11" ht="15.75" customHeight="1" x14ac:dyDescent="0.2">
      <c r="A30" s="27" t="s">
        <v>45</v>
      </c>
      <c r="B30" s="11" t="s">
        <v>46</v>
      </c>
      <c r="C30" s="28">
        <v>12186389.94345</v>
      </c>
      <c r="D30" s="28">
        <v>6848300.835359999</v>
      </c>
      <c r="E30" s="29">
        <v>56.196304788694675</v>
      </c>
      <c r="F30" s="28">
        <v>16259629.57095</v>
      </c>
      <c r="G30" s="28">
        <v>7603779.42093</v>
      </c>
      <c r="H30" s="14">
        <f t="shared" si="7"/>
        <v>46.764776452934498</v>
      </c>
      <c r="I30" s="14">
        <f t="shared" si="4"/>
        <v>755478.58557000104</v>
      </c>
      <c r="J30" s="14">
        <f t="shared" si="5"/>
        <v>755478.58557000104</v>
      </c>
      <c r="K30" s="14">
        <f t="shared" si="6"/>
        <v>111.03162089009319</v>
      </c>
    </row>
    <row r="31" spans="1:11" x14ac:dyDescent="0.2">
      <c r="A31" s="27" t="s">
        <v>47</v>
      </c>
      <c r="B31" s="11" t="s">
        <v>48</v>
      </c>
      <c r="C31" s="28">
        <v>1003747.70866</v>
      </c>
      <c r="D31" s="28">
        <v>541232.82663000003</v>
      </c>
      <c r="E31" s="29">
        <v>53.921201708399821</v>
      </c>
      <c r="F31" s="28">
        <v>1159118.83204</v>
      </c>
      <c r="G31" s="28">
        <v>583337.93983000005</v>
      </c>
      <c r="H31" s="14">
        <f t="shared" si="7"/>
        <v>50.325982436447006</v>
      </c>
      <c r="I31" s="14">
        <f t="shared" si="4"/>
        <v>42105.113200000022</v>
      </c>
      <c r="J31" s="14">
        <f t="shared" si="5"/>
        <v>42105.113200000022</v>
      </c>
      <c r="K31" s="30">
        <f t="shared" si="6"/>
        <v>107.77948253105203</v>
      </c>
    </row>
    <row r="32" spans="1:11" x14ac:dyDescent="0.2">
      <c r="A32" s="24" t="s">
        <v>49</v>
      </c>
      <c r="B32" s="7" t="s">
        <v>50</v>
      </c>
      <c r="C32" s="25">
        <v>17980495.651330002</v>
      </c>
      <c r="D32" s="25">
        <v>8737485.3845000006</v>
      </c>
      <c r="E32" s="23">
        <v>48.594240970513489</v>
      </c>
      <c r="F32" s="25">
        <v>22423812.958000001</v>
      </c>
      <c r="G32" s="25">
        <v>9979471.8887399994</v>
      </c>
      <c r="H32" s="10">
        <f t="shared" si="7"/>
        <v>44.503902647741661</v>
      </c>
      <c r="I32" s="10">
        <f t="shared" si="4"/>
        <v>1241986.5042399988</v>
      </c>
      <c r="J32" s="10">
        <f t="shared" si="5"/>
        <v>1241986.5042399988</v>
      </c>
      <c r="K32" s="10">
        <f t="shared" si="6"/>
        <v>114.21446159375832</v>
      </c>
    </row>
    <row r="33" spans="1:12" x14ac:dyDescent="0.2">
      <c r="A33" s="24" t="s">
        <v>51</v>
      </c>
      <c r="B33" s="7" t="s">
        <v>52</v>
      </c>
      <c r="C33" s="25">
        <v>341291.00488000002</v>
      </c>
      <c r="D33" s="25">
        <v>161421.08378000002</v>
      </c>
      <c r="E33" s="23">
        <v>47.29719842360236</v>
      </c>
      <c r="F33" s="25">
        <v>332803.47489999997</v>
      </c>
      <c r="G33" s="25">
        <v>165982.19972999999</v>
      </c>
      <c r="H33" s="10">
        <f t="shared" si="7"/>
        <v>49.873938299434506</v>
      </c>
      <c r="I33" s="10">
        <f t="shared" si="4"/>
        <v>4561.1159499999776</v>
      </c>
      <c r="J33" s="10">
        <f t="shared" si="5"/>
        <v>4561.1159499999776</v>
      </c>
      <c r="K33" s="10">
        <f t="shared" si="6"/>
        <v>102.82560111925423</v>
      </c>
    </row>
    <row r="34" spans="1:12" x14ac:dyDescent="0.2">
      <c r="A34" s="24" t="s">
        <v>53</v>
      </c>
      <c r="B34" s="7" t="s">
        <v>54</v>
      </c>
      <c r="C34" s="33">
        <v>42864924.635080002</v>
      </c>
      <c r="D34" s="22">
        <v>28230374.00234</v>
      </c>
      <c r="E34" s="23">
        <v>65.858914351704442</v>
      </c>
      <c r="F34" s="25">
        <v>48590601.54174</v>
      </c>
      <c r="G34" s="25">
        <v>32858749.718699999</v>
      </c>
      <c r="H34" s="10">
        <f>G34/F34*100</f>
        <v>67.623673459720152</v>
      </c>
      <c r="I34" s="10">
        <f t="shared" si="4"/>
        <v>4628375.716359999</v>
      </c>
      <c r="J34" s="10">
        <f t="shared" si="5"/>
        <v>4628375.716359999</v>
      </c>
      <c r="K34" s="10">
        <f t="shared" si="6"/>
        <v>116.39502089478644</v>
      </c>
    </row>
    <row r="35" spans="1:12" x14ac:dyDescent="0.2">
      <c r="A35" s="24" t="s">
        <v>55</v>
      </c>
      <c r="B35" s="7" t="s">
        <v>56</v>
      </c>
      <c r="C35" s="25">
        <v>7289067.9067099998</v>
      </c>
      <c r="D35" s="25">
        <v>4454400.1419200003</v>
      </c>
      <c r="E35" s="23">
        <v>61.110696167605639</v>
      </c>
      <c r="F35" s="33">
        <v>7708185.1071800003</v>
      </c>
      <c r="G35" s="22">
        <v>4509621.7472200003</v>
      </c>
      <c r="H35" s="31">
        <f>G35/F35*100</f>
        <v>58.504326044523623</v>
      </c>
      <c r="I35" s="31">
        <f t="shared" si="4"/>
        <v>55221.605299999937</v>
      </c>
      <c r="J35" s="31">
        <f t="shared" si="5"/>
        <v>55221.605299999937</v>
      </c>
      <c r="K35" s="31">
        <f t="shared" si="6"/>
        <v>101.23970913120969</v>
      </c>
    </row>
    <row r="36" spans="1:12" x14ac:dyDescent="0.2">
      <c r="A36" s="24" t="s">
        <v>57</v>
      </c>
      <c r="B36" s="7" t="s">
        <v>58</v>
      </c>
      <c r="C36" s="25">
        <v>15394311.51</v>
      </c>
      <c r="D36" s="25">
        <v>10607013.77837</v>
      </c>
      <c r="E36" s="23">
        <v>68.902164097951271</v>
      </c>
      <c r="F36" s="25">
        <v>18674886.818740003</v>
      </c>
      <c r="G36" s="25">
        <v>12224989.35142</v>
      </c>
      <c r="H36" s="31">
        <f>G36/F36*100</f>
        <v>65.462187107620835</v>
      </c>
      <c r="I36" s="31">
        <f t="shared" si="4"/>
        <v>1617975.5730499998</v>
      </c>
      <c r="J36" s="31">
        <f t="shared" si="5"/>
        <v>1617975.5730499998</v>
      </c>
      <c r="K36" s="31">
        <f t="shared" si="6"/>
        <v>115.25382739060264</v>
      </c>
    </row>
    <row r="37" spans="1:12" x14ac:dyDescent="0.2">
      <c r="A37" s="24" t="s">
        <v>59</v>
      </c>
      <c r="B37" s="7" t="s">
        <v>60</v>
      </c>
      <c r="C37" s="25">
        <v>25700148.188669998</v>
      </c>
      <c r="D37" s="25">
        <v>18194098.746750001</v>
      </c>
      <c r="E37" s="23">
        <v>70.793750344096978</v>
      </c>
      <c r="F37" s="25">
        <v>29151982.937449999</v>
      </c>
      <c r="G37" s="25">
        <v>20834741.358919997</v>
      </c>
      <c r="H37" s="31">
        <f>G37/F37*100</f>
        <v>71.469379642627047</v>
      </c>
      <c r="I37" s="31">
        <f t="shared" si="4"/>
        <v>2640642.6121699959</v>
      </c>
      <c r="J37" s="31">
        <f t="shared" si="5"/>
        <v>2640642.6121699959</v>
      </c>
      <c r="K37" s="31">
        <f t="shared" si="6"/>
        <v>114.51373134182694</v>
      </c>
    </row>
    <row r="38" spans="1:12" x14ac:dyDescent="0.2">
      <c r="A38" s="24" t="s">
        <v>61</v>
      </c>
      <c r="B38" s="7" t="s">
        <v>62</v>
      </c>
      <c r="C38" s="25">
        <v>3382582.8601700002</v>
      </c>
      <c r="D38" s="25">
        <v>1854998.8082699999</v>
      </c>
      <c r="E38" s="23">
        <v>54.839715239873598</v>
      </c>
      <c r="F38" s="25">
        <v>4333768.8750200002</v>
      </c>
      <c r="G38" s="25">
        <v>2498719.2528300001</v>
      </c>
      <c r="H38" s="31">
        <f t="shared" si="7"/>
        <v>57.656956909555277</v>
      </c>
      <c r="I38" s="31">
        <f t="shared" si="4"/>
        <v>643720.44456000021</v>
      </c>
      <c r="J38" s="31">
        <f t="shared" si="5"/>
        <v>643720.44456000021</v>
      </c>
      <c r="K38" s="31">
        <f t="shared" si="6"/>
        <v>134.70193305193246</v>
      </c>
    </row>
    <row r="39" spans="1:12" x14ac:dyDescent="0.2">
      <c r="A39" s="24" t="s">
        <v>63</v>
      </c>
      <c r="B39" s="7" t="s">
        <v>64</v>
      </c>
      <c r="C39" s="25">
        <v>318713.52598000003</v>
      </c>
      <c r="D39" s="25">
        <v>254392.98093000002</v>
      </c>
      <c r="E39" s="23">
        <v>79.818696162259442</v>
      </c>
      <c r="F39" s="25">
        <v>517452.92392999999</v>
      </c>
      <c r="G39" s="25">
        <v>370160.56900999998</v>
      </c>
      <c r="H39" s="31">
        <f t="shared" si="7"/>
        <v>71.535119793829708</v>
      </c>
      <c r="I39" s="31">
        <f t="shared" si="4"/>
        <v>115767.58807999996</v>
      </c>
      <c r="J39" s="31">
        <f t="shared" si="5"/>
        <v>115767.58807999996</v>
      </c>
      <c r="K39" s="31">
        <f t="shared" si="6"/>
        <v>145.50738296975857</v>
      </c>
    </row>
    <row r="40" spans="1:12" x14ac:dyDescent="0.2">
      <c r="A40" s="24"/>
      <c r="B40" s="7" t="s">
        <v>65</v>
      </c>
      <c r="C40" s="9">
        <v>94949748.626609996</v>
      </c>
      <c r="D40" s="9">
        <v>63595278.458580002</v>
      </c>
      <c r="E40" s="23">
        <v>66.977827091115856</v>
      </c>
      <c r="F40" s="9">
        <f>F39+F38+F37+F36+F35+F34</f>
        <v>108976878.20406</v>
      </c>
      <c r="G40" s="9">
        <f>G39+G38+G37+G36+G35+G34</f>
        <v>73296981.998099998</v>
      </c>
      <c r="H40" s="31">
        <f t="shared" si="7"/>
        <v>67.259205077292506</v>
      </c>
      <c r="I40" s="31">
        <f t="shared" si="4"/>
        <v>9701703.5395199955</v>
      </c>
      <c r="J40" s="31">
        <f t="shared" si="5"/>
        <v>9701703.5395199955</v>
      </c>
      <c r="K40" s="31">
        <f t="shared" si="6"/>
        <v>115.25538337856132</v>
      </c>
    </row>
    <row r="41" spans="1:12" x14ac:dyDescent="0.2">
      <c r="A41" s="34" t="s">
        <v>66</v>
      </c>
      <c r="B41" s="35" t="s">
        <v>67</v>
      </c>
      <c r="C41" s="26">
        <v>36881.213029999999</v>
      </c>
      <c r="D41" s="26">
        <v>15482.42834</v>
      </c>
      <c r="E41" s="36">
        <v>41.979173318963909</v>
      </c>
      <c r="F41" s="26">
        <v>32632.25347</v>
      </c>
      <c r="G41" s="26">
        <v>9451.7730800000008</v>
      </c>
      <c r="H41" s="10">
        <f t="shared" si="7"/>
        <v>28.964512330383052</v>
      </c>
      <c r="I41" s="10">
        <f t="shared" si="4"/>
        <v>-6030.6552599999995</v>
      </c>
      <c r="J41" s="10">
        <f t="shared" si="5"/>
        <v>-6030.6552599999995</v>
      </c>
      <c r="K41" s="10">
        <f t="shared" si="6"/>
        <v>61.048389002264237</v>
      </c>
    </row>
    <row r="42" spans="1:12" x14ac:dyDescent="0.2">
      <c r="A42" s="24" t="s">
        <v>68</v>
      </c>
      <c r="B42" s="7" t="s">
        <v>69</v>
      </c>
      <c r="C42" s="25">
        <v>260002.65294</v>
      </c>
      <c r="D42" s="25">
        <v>8547.5628000000015</v>
      </c>
      <c r="E42" s="23">
        <v>3.2874906095563943</v>
      </c>
      <c r="F42" s="25">
        <v>430763.05082999996</v>
      </c>
      <c r="G42" s="25">
        <v>0</v>
      </c>
      <c r="H42" s="31">
        <f t="shared" si="7"/>
        <v>0</v>
      </c>
      <c r="I42" s="31">
        <f t="shared" si="4"/>
        <v>-8547.5628000000015</v>
      </c>
      <c r="J42" s="31">
        <f t="shared" si="5"/>
        <v>-8547.5628000000015</v>
      </c>
      <c r="K42" s="10">
        <v>0</v>
      </c>
    </row>
    <row r="43" spans="1:12" x14ac:dyDescent="0.2">
      <c r="A43" s="37"/>
      <c r="B43" s="38" t="s">
        <v>70</v>
      </c>
      <c r="C43" s="9">
        <v>-17800881.214940012</v>
      </c>
      <c r="D43" s="9">
        <v>17398719.006799996</v>
      </c>
      <c r="E43" s="9"/>
      <c r="F43" s="9">
        <f>-F45</f>
        <v>-22055825.399999999</v>
      </c>
      <c r="G43" s="9">
        <f>G8-G17</f>
        <v>11890639.908059999</v>
      </c>
      <c r="H43" s="31"/>
      <c r="I43" s="31">
        <f t="shared" si="4"/>
        <v>-5508079.0987399966</v>
      </c>
      <c r="J43" s="31">
        <f>G43-D43</f>
        <v>-5508079.0987399966</v>
      </c>
      <c r="K43" s="39"/>
    </row>
    <row r="44" spans="1:12" x14ac:dyDescent="0.2">
      <c r="A44" s="40"/>
      <c r="B44" s="41"/>
      <c r="C44" s="9"/>
      <c r="D44" s="9"/>
      <c r="E44" s="9"/>
      <c r="F44" s="9"/>
      <c r="G44" s="9"/>
      <c r="H44" s="31"/>
      <c r="I44" s="31"/>
      <c r="J44" s="31"/>
      <c r="K44" s="39"/>
    </row>
    <row r="45" spans="1:12" x14ac:dyDescent="0.2">
      <c r="A45" s="27"/>
      <c r="B45" s="38" t="s">
        <v>71</v>
      </c>
      <c r="C45" s="9">
        <v>17800881.199999999</v>
      </c>
      <c r="D45" s="9">
        <v>-17398719</v>
      </c>
      <c r="E45" s="9"/>
      <c r="F45" s="9">
        <f>SUM(F46:F53)</f>
        <v>22055825.399999999</v>
      </c>
      <c r="G45" s="9">
        <f>SUM(G46:G54)</f>
        <v>-11890639.899999999</v>
      </c>
      <c r="H45" s="31"/>
      <c r="I45" s="31">
        <f t="shared" ref="I45:I54" si="8">G45-D45</f>
        <v>5508079.1000000015</v>
      </c>
      <c r="J45" s="31">
        <f t="shared" ref="J45:J54" si="9">G45-D45</f>
        <v>5508079.1000000015</v>
      </c>
      <c r="K45" s="39"/>
    </row>
    <row r="46" spans="1:12" x14ac:dyDescent="0.2">
      <c r="A46" s="27"/>
      <c r="B46" s="42" t="s">
        <v>72</v>
      </c>
      <c r="C46" s="13">
        <v>-55000</v>
      </c>
      <c r="D46" s="13">
        <v>-55000</v>
      </c>
      <c r="E46" s="13"/>
      <c r="F46" s="43">
        <v>-27500</v>
      </c>
      <c r="G46" s="43">
        <v>-27500</v>
      </c>
      <c r="H46" s="44"/>
      <c r="I46" s="44">
        <f t="shared" si="8"/>
        <v>27500</v>
      </c>
      <c r="J46" s="44">
        <f t="shared" si="9"/>
        <v>27500</v>
      </c>
      <c r="K46" s="45"/>
      <c r="L46" s="46"/>
    </row>
    <row r="47" spans="1:12" x14ac:dyDescent="0.2">
      <c r="A47" s="27"/>
      <c r="B47" s="42" t="s">
        <v>73</v>
      </c>
      <c r="C47" s="13">
        <v>801935</v>
      </c>
      <c r="D47" s="13">
        <v>-13679.6</v>
      </c>
      <c r="E47" s="13"/>
      <c r="F47" s="43">
        <v>485969.7</v>
      </c>
      <c r="G47" s="43">
        <v>-100675</v>
      </c>
      <c r="H47" s="44"/>
      <c r="I47" s="44">
        <f t="shared" si="8"/>
        <v>-86995.4</v>
      </c>
      <c r="J47" s="44">
        <f t="shared" si="9"/>
        <v>-86995.4</v>
      </c>
      <c r="K47" s="45"/>
      <c r="L47" s="46"/>
    </row>
    <row r="48" spans="1:12" ht="15" customHeight="1" x14ac:dyDescent="0.2">
      <c r="A48" s="27"/>
      <c r="B48" s="42" t="s">
        <v>74</v>
      </c>
      <c r="C48" s="13">
        <v>-174398.8</v>
      </c>
      <c r="D48" s="13">
        <v>0</v>
      </c>
      <c r="E48" s="13"/>
      <c r="F48" s="43">
        <v>-176298.4</v>
      </c>
      <c r="G48" s="43">
        <v>0</v>
      </c>
      <c r="H48" s="44"/>
      <c r="I48" s="44">
        <f t="shared" si="8"/>
        <v>0</v>
      </c>
      <c r="J48" s="44">
        <f t="shared" si="9"/>
        <v>0</v>
      </c>
      <c r="K48" s="45"/>
      <c r="L48" s="46"/>
    </row>
    <row r="49" spans="1:12" x14ac:dyDescent="0.2">
      <c r="A49" s="27"/>
      <c r="B49" s="42" t="s">
        <v>75</v>
      </c>
      <c r="C49" s="13">
        <v>17309528</v>
      </c>
      <c r="D49" s="13">
        <v>-21935620.300000001</v>
      </c>
      <c r="E49" s="13"/>
      <c r="F49" s="43">
        <v>21913682.199999999</v>
      </c>
      <c r="G49" s="43">
        <v>-16690322.9</v>
      </c>
      <c r="H49" s="44"/>
      <c r="I49" s="44">
        <f t="shared" si="8"/>
        <v>5245297.4000000004</v>
      </c>
      <c r="J49" s="44">
        <f t="shared" si="9"/>
        <v>5245297.4000000004</v>
      </c>
      <c r="K49" s="45"/>
      <c r="L49" s="46"/>
    </row>
    <row r="50" spans="1:12" ht="15.75" customHeight="1" x14ac:dyDescent="0.2">
      <c r="A50" s="27"/>
      <c r="B50" s="47" t="s">
        <v>76</v>
      </c>
      <c r="C50" s="13">
        <v>10000</v>
      </c>
      <c r="D50" s="13">
        <v>0</v>
      </c>
      <c r="E50" s="13"/>
      <c r="F50" s="43">
        <v>10000</v>
      </c>
      <c r="G50" s="43">
        <v>0</v>
      </c>
      <c r="H50" s="44"/>
      <c r="I50" s="44">
        <f t="shared" si="8"/>
        <v>0</v>
      </c>
      <c r="J50" s="44">
        <f t="shared" si="9"/>
        <v>0</v>
      </c>
      <c r="K50" s="45"/>
      <c r="L50" s="46"/>
    </row>
    <row r="51" spans="1:12" ht="15.75" customHeight="1" x14ac:dyDescent="0.2">
      <c r="A51" s="27"/>
      <c r="B51" s="42" t="s">
        <v>77</v>
      </c>
      <c r="C51" s="32">
        <v>-233954.9</v>
      </c>
      <c r="D51" s="32">
        <v>0</v>
      </c>
      <c r="E51" s="13"/>
      <c r="F51" s="43">
        <v>-310530</v>
      </c>
      <c r="G51" s="43">
        <v>-15400</v>
      </c>
      <c r="H51" s="44"/>
      <c r="I51" s="44">
        <f t="shared" si="8"/>
        <v>-15400</v>
      </c>
      <c r="J51" s="44">
        <f t="shared" si="9"/>
        <v>-15400</v>
      </c>
      <c r="K51" s="45"/>
      <c r="L51" s="46"/>
    </row>
    <row r="52" spans="1:12" ht="15.75" customHeight="1" x14ac:dyDescent="0.2">
      <c r="A52" s="27"/>
      <c r="B52" s="42" t="s">
        <v>78</v>
      </c>
      <c r="C52" s="13">
        <v>30837</v>
      </c>
      <c r="D52" s="13">
        <v>911.1</v>
      </c>
      <c r="E52" s="13"/>
      <c r="F52" s="43">
        <v>51836.9</v>
      </c>
      <c r="G52" s="43">
        <v>321.5</v>
      </c>
      <c r="H52" s="44"/>
      <c r="I52" s="44">
        <f t="shared" si="8"/>
        <v>-589.6</v>
      </c>
      <c r="J52" s="44">
        <f t="shared" si="9"/>
        <v>-589.6</v>
      </c>
      <c r="K52" s="45"/>
      <c r="L52" s="46"/>
    </row>
    <row r="53" spans="1:12" ht="15.75" customHeight="1" x14ac:dyDescent="0.2">
      <c r="A53" s="6"/>
      <c r="B53" s="48" t="s">
        <v>79</v>
      </c>
      <c r="C53" s="13">
        <v>111934.9</v>
      </c>
      <c r="D53" s="13">
        <v>3146.6</v>
      </c>
      <c r="E53" s="13"/>
      <c r="F53" s="43">
        <v>108665</v>
      </c>
      <c r="G53" s="43">
        <v>6600</v>
      </c>
      <c r="H53" s="44"/>
      <c r="I53" s="44">
        <f t="shared" si="8"/>
        <v>3453.4</v>
      </c>
      <c r="J53" s="44">
        <f t="shared" si="9"/>
        <v>3453.4</v>
      </c>
      <c r="K53" s="45"/>
      <c r="L53" s="46"/>
    </row>
    <row r="54" spans="1:12" ht="15.75" customHeight="1" x14ac:dyDescent="0.2">
      <c r="A54" s="6"/>
      <c r="B54" s="48" t="s">
        <v>80</v>
      </c>
      <c r="C54" s="43">
        <v>0</v>
      </c>
      <c r="D54" s="43">
        <v>4601523.2</v>
      </c>
      <c r="E54" s="43"/>
      <c r="F54" s="43">
        <v>0</v>
      </c>
      <c r="G54" s="43">
        <v>4936336.5</v>
      </c>
      <c r="H54" s="44"/>
      <c r="I54" s="44">
        <f t="shared" si="8"/>
        <v>334813.29999999981</v>
      </c>
      <c r="J54" s="44">
        <f t="shared" si="9"/>
        <v>334813.29999999981</v>
      </c>
      <c r="K54" s="45"/>
      <c r="L54" s="46"/>
    </row>
    <row r="55" spans="1:12" ht="15.75" customHeight="1" x14ac:dyDescent="0.2">
      <c r="A55" s="49"/>
      <c r="B55" s="50"/>
      <c r="C55" s="51"/>
      <c r="D55" s="51"/>
      <c r="E55" s="52"/>
      <c r="F55" s="52"/>
      <c r="G55" s="52"/>
      <c r="H55" s="53"/>
      <c r="I55" s="53"/>
      <c r="J55" s="53"/>
      <c r="K55" s="54"/>
      <c r="L55" s="46"/>
    </row>
    <row r="56" spans="1:12" ht="15.75" customHeight="1" x14ac:dyDescent="0.2">
      <c r="A56" s="55"/>
      <c r="B56" s="56" t="s">
        <v>81</v>
      </c>
      <c r="C56" s="57"/>
      <c r="D56" s="58">
        <v>4830251.83</v>
      </c>
      <c r="E56" s="59"/>
      <c r="F56" s="60"/>
      <c r="G56" s="61">
        <v>3813181.9</v>
      </c>
      <c r="H56" s="36"/>
      <c r="I56" s="62"/>
      <c r="J56" s="62"/>
      <c r="K56" s="62"/>
      <c r="L56" s="46"/>
    </row>
    <row r="57" spans="1:12" ht="15.75" customHeight="1" x14ac:dyDescent="0.2">
      <c r="A57" s="55"/>
      <c r="B57" s="63" t="s">
        <v>82</v>
      </c>
      <c r="C57" s="57"/>
      <c r="D57" s="58">
        <v>3.8105257700287289</v>
      </c>
      <c r="E57" s="59"/>
      <c r="F57" s="60"/>
      <c r="G57" s="61">
        <f>G56/F9*100</f>
        <v>2.6194999083592299</v>
      </c>
      <c r="H57" s="29"/>
      <c r="I57" s="62"/>
      <c r="J57" s="62"/>
      <c r="K57" s="62"/>
      <c r="L57" s="46"/>
    </row>
    <row r="58" spans="1:12" ht="15.75" customHeight="1" x14ac:dyDescent="0.2">
      <c r="A58" s="55"/>
      <c r="B58" s="63" t="s">
        <v>83</v>
      </c>
      <c r="C58" s="57"/>
      <c r="D58" s="58">
        <v>114420.413</v>
      </c>
      <c r="E58" s="64"/>
      <c r="F58" s="65"/>
      <c r="G58" s="61">
        <v>79988</v>
      </c>
      <c r="H58" s="29"/>
      <c r="I58" s="62"/>
      <c r="J58" s="62"/>
      <c r="K58" s="62"/>
      <c r="L58" s="46"/>
    </row>
    <row r="59" spans="1:12" ht="15.75" customHeight="1" x14ac:dyDescent="0.2">
      <c r="A59" s="55"/>
      <c r="B59" s="63" t="s">
        <v>82</v>
      </c>
      <c r="C59" s="57"/>
      <c r="D59" s="58">
        <v>9.0264844918826956E-2</v>
      </c>
      <c r="E59" s="64"/>
      <c r="F59" s="65"/>
      <c r="G59" s="61">
        <f>G58/F9*100</f>
        <v>5.4948482439255805E-2</v>
      </c>
      <c r="H59" s="29"/>
      <c r="I59" s="62"/>
      <c r="J59" s="62"/>
      <c r="K59" s="62"/>
      <c r="L59" s="46"/>
    </row>
    <row r="60" spans="1:12" ht="9.75" customHeight="1" x14ac:dyDescent="0.2">
      <c r="A60" s="49"/>
      <c r="B60" s="50"/>
      <c r="C60" s="51"/>
      <c r="D60" s="51"/>
      <c r="E60" s="52"/>
      <c r="F60" s="52"/>
      <c r="G60" s="52"/>
      <c r="H60" s="53"/>
      <c r="I60" s="53"/>
      <c r="J60" s="53"/>
      <c r="K60" s="54"/>
      <c r="L60" s="46"/>
    </row>
    <row r="61" spans="1:12" x14ac:dyDescent="0.2">
      <c r="A61" s="66"/>
      <c r="B61" s="3"/>
      <c r="F61" s="67"/>
      <c r="G61" s="67"/>
      <c r="H61" s="67"/>
      <c r="I61" s="67"/>
      <c r="J61" s="68"/>
      <c r="K61" s="1"/>
    </row>
  </sheetData>
  <mergeCells count="16">
    <mergeCell ref="H1:K1"/>
    <mergeCell ref="A2:K2"/>
    <mergeCell ref="A3:K3"/>
    <mergeCell ref="A5:A7"/>
    <mergeCell ref="B5:B7"/>
    <mergeCell ref="C5:E5"/>
    <mergeCell ref="F5:H5"/>
    <mergeCell ref="I5:I7"/>
    <mergeCell ref="J5:J7"/>
    <mergeCell ref="K5:K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2019-10-21T06:09:17Z</cp:lastPrinted>
  <dcterms:created xsi:type="dcterms:W3CDTF">2019-10-16T12:47:10Z</dcterms:created>
  <dcterms:modified xsi:type="dcterms:W3CDTF">2019-10-21T06:09:19Z</dcterms:modified>
</cp:coreProperties>
</file>