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10.2019" sheetId="1" r:id="rId1"/>
  </sheets>
  <definedNames>
    <definedName name="_xlnm._FilterDatabase" localSheetId="0" hidden="1">'на 01.10.2019'!$A$2:$H$53</definedName>
  </definedNames>
  <calcPr calcId="145621"/>
</workbook>
</file>

<file path=xl/calcChain.xml><?xml version="1.0" encoding="utf-8"?>
<calcChain xmlns="http://schemas.openxmlformats.org/spreadsheetml/2006/main">
  <c r="G59" i="1" l="1"/>
  <c r="G57" i="1"/>
  <c r="I54" i="1"/>
  <c r="I53" i="1"/>
  <c r="I52" i="1"/>
  <c r="I51" i="1"/>
  <c r="I50" i="1"/>
  <c r="I49" i="1"/>
  <c r="I48" i="1"/>
  <c r="G47" i="1"/>
  <c r="I47" i="1" s="1"/>
  <c r="F47" i="1"/>
  <c r="F45" i="1"/>
  <c r="J44" i="1"/>
  <c r="I44" i="1"/>
  <c r="H44" i="1"/>
  <c r="J43" i="1"/>
  <c r="I43" i="1"/>
  <c r="H43" i="1"/>
  <c r="G42" i="1"/>
  <c r="J42" i="1" s="1"/>
  <c r="F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G19" i="1"/>
  <c r="H19" i="1" s="1"/>
  <c r="F19" i="1"/>
  <c r="J17" i="1"/>
  <c r="I17" i="1"/>
  <c r="J16" i="1"/>
  <c r="I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H8" i="1"/>
  <c r="G8" i="1"/>
  <c r="G45" i="1" s="1"/>
  <c r="I45" i="1" s="1"/>
  <c r="F8" i="1"/>
  <c r="I8" i="1" l="1"/>
  <c r="H42" i="1"/>
  <c r="J8" i="1"/>
  <c r="I42" i="1"/>
</calcChain>
</file>

<file path=xl/sharedStrings.xml><?xml version="1.0" encoding="utf-8"?>
<sst xmlns="http://schemas.openxmlformats.org/spreadsheetml/2006/main" count="90" uniqueCount="86">
  <si>
    <t>Информация об исполнении областного бюджета Ленинградской области на 01.10.2019.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</si>
  <si>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</si>
  <si>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</si>
  <si>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</si>
  <si>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</si>
  <si>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01.10.2018.</t>
  </si>
  <si>
    <t>на 01.10.2019.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</si>
  <si>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</si>
  <si>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</si>
  <si>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</si>
  <si>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</si>
  <si>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</si>
  <si>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ДОХОДЫ (всего), в том числе:</t>
  </si>
  <si>
    <t>Налоговые и неналоговые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</si>
  <si>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</si>
  <si>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</si>
  <si>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 xml:space="preserve"> - налоги на имущество</t>
  </si>
  <si>
    <t xml:space="preserve"> - акцизы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</si>
  <si>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</si>
  <si>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</si>
  <si>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t xml:space="preserve"> - доходы от возврата межбюджетных трансфертов, имеющих целевое назначение, прошлых лет</t>
  </si>
  <si>
    <r>
      <t xml:space="preserve"> - </t>
    </r>
    <r>
      <rPr>
        <sz val="10"/>
        <color indexed="8"/>
        <rFont val="Arial Cyr"/>
        <charset val="204"/>
      </rPr>
      <t xml:space="preserve">возврат межбюджетных трансфертов, имеющих целевое назначение, прошлых лет </t>
    </r>
  </si>
  <si>
    <t>РАСХОДЫ (всего), в том числе:</t>
  </si>
  <si>
    <t>0100</t>
  </si>
  <si>
    <r>
      <t xml:space="preserve">Общегосударственные вопросы, </t>
    </r>
    <r>
      <rPr>
        <sz val="10"/>
        <color indexed="8"/>
        <rFont val="Arial Cyr"/>
        <charset val="204"/>
      </rPr>
      <t>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</si>
  <si>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</si>
  <si>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</si>
  <si>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</si>
  <si>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</si>
  <si>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</si>
  <si>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</si>
  <si>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</si>
  <si>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</si>
  <si>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</si>
  <si>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</si>
  <si>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</si>
  <si>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</si>
  <si>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</si>
  <si>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</si>
  <si>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</si>
  <si>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</si>
  <si>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</si>
  <si>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</si>
  <si>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</si>
  <si>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</si>
  <si>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</si>
  <si>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</si>
  <si>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</si>
  <si>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</si>
  <si>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</si>
  <si>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</si>
  <si>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</si>
  <si>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</si>
  <si>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</si>
  <si>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</si>
  <si>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</si>
  <si>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</si>
  <si>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</si>
  <si>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</si>
  <si>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</si>
  <si>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</si>
  <si>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</si>
  <si>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</si>
  <si>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</si>
  <si>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</si>
  <si>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</si>
  <si>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</si>
  <si>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</si>
  <si>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</si>
  <si>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</si>
  <si>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</si>
  <si>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</si>
  <si>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 (-), профицит (+)</t>
  </si>
  <si>
    <t>ИСТОЧНИКИ ФИНАНСИРОВАНИЯ ДЕФИЦИТА (всего)</t>
  </si>
  <si>
    <t>Государственные ценные бумаги</t>
  </si>
  <si>
    <t>Бюджетные кредиты от других бюджетов бюджетной системы Российской Федерации</t>
  </si>
  <si>
    <t>Изменение остатков средств</t>
  </si>
  <si>
    <t>Акции и иные формы участия в капитале, находящегося в государственной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</si>
  <si>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</si>
  <si>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</si>
  <si>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Операции по управлению остатками средств на единых счетах бюджетов</t>
  </si>
  <si>
    <t>Объем государственного долга Ленинградской области</t>
  </si>
  <si>
    <t>% от налоговых и неналоговых доходов</t>
  </si>
  <si>
    <t>в т.ч. рыночные заимствования</t>
  </si>
  <si>
    <t>ОСТАТКИ СРЕДСТВ БЮДЖЕТОВ НА ОТЧЕТНУЮ ДАТУ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</si>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</sst>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8"/>
      <name val="Helv"/>
      <charset val="204"/>
    </font>
    <font>
      <sz val="8"/>
      <name val="Helv"/>
      <charset val="204"/>
    </font>
    <font>
      <b/>
      <sz val="12"/>
      <color indexed="8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i/>
      <sz val="10"/>
      <color indexed="8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sz val="9"/>
      <color theme="1"/>
      <name val="Arial Cyr"/>
      <family val="2"/>
      <charset val="204"/>
    </font>
    <font>
      <b/>
      <sz val="9"/>
      <color theme="1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1" fillId="0" borderId="0"/>
    <xf numFmtId="4" fontId="28" fillId="0" borderId="8">
      <alignment horizontal="right"/>
    </xf>
    <xf numFmtId="0" fontId="29" fillId="0" borderId="0"/>
    <xf numFmtId="0" fontId="30" fillId="0" borderId="9"/>
    <xf numFmtId="0" fontId="1" fillId="0" borderId="0"/>
  </cellStyleXfs>
  <cellXfs count="9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left" vertical="top" wrapText="1" shrinkToFit="1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 shrinkToFit="1"/>
    </xf>
    <xf numFmtId="164" fontId="9" fillId="0" borderId="7" xfId="1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wrapText="1" shrinkToFit="1"/>
    </xf>
    <xf numFmtId="0" fontId="5" fillId="0" borderId="7" xfId="0" applyFont="1" applyBorder="1" applyAlignment="1">
      <alignment horizontal="left" vertical="center" wrapText="1" shrinkToFit="1"/>
    </xf>
    <xf numFmtId="164" fontId="3" fillId="0" borderId="7" xfId="1" applyNumberFormat="1" applyFont="1" applyBorder="1" applyAlignment="1">
      <alignment horizontal="center" vertical="center"/>
    </xf>
    <xf numFmtId="164" fontId="11" fillId="0" borderId="7" xfId="2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shrinkToFit="1"/>
    </xf>
    <xf numFmtId="164" fontId="10" fillId="0" borderId="7" xfId="1" applyNumberFormat="1" applyFont="1" applyBorder="1" applyAlignment="1">
      <alignment horizontal="center" vertical="center"/>
    </xf>
    <xf numFmtId="164" fontId="12" fillId="0" borderId="7" xfId="2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shrinkToFit="1"/>
    </xf>
    <xf numFmtId="164" fontId="10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top" wrapText="1" shrinkToFit="1"/>
    </xf>
    <xf numFmtId="49" fontId="5" fillId="0" borderId="7" xfId="0" applyNumberFormat="1" applyFont="1" applyBorder="1" applyAlignment="1">
      <alignment horizontal="left" vertical="top" wrapText="1" shrinkToFit="1"/>
    </xf>
    <xf numFmtId="164" fontId="11" fillId="0" borderId="7" xfId="1" applyNumberFormat="1" applyFont="1" applyBorder="1" applyAlignment="1">
      <alignment horizontal="center" vertical="center"/>
    </xf>
    <xf numFmtId="164" fontId="12" fillId="0" borderId="7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 shrinkToFit="1"/>
    </xf>
    <xf numFmtId="164" fontId="3" fillId="0" borderId="0" xfId="0" applyNumberFormat="1" applyFont="1"/>
    <xf numFmtId="164" fontId="15" fillId="0" borderId="7" xfId="1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 shrinkToFit="1"/>
    </xf>
    <xf numFmtId="164" fontId="8" fillId="0" borderId="7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 shrinkToFit="1"/>
    </xf>
    <xf numFmtId="164" fontId="3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6" fillId="0" borderId="7" xfId="1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wrapText="1" shrinkToFit="1"/>
    </xf>
    <xf numFmtId="49" fontId="18" fillId="0" borderId="7" xfId="0" applyNumberFormat="1" applyFont="1" applyBorder="1" applyAlignment="1">
      <alignment horizontal="center" vertical="center" wrapText="1" shrinkToFit="1"/>
    </xf>
    <xf numFmtId="0" fontId="18" fillId="0" borderId="7" xfId="0" applyFont="1" applyBorder="1" applyAlignment="1">
      <alignment horizontal="left" vertical="top" wrapText="1" shrinkToFit="1"/>
    </xf>
    <xf numFmtId="164" fontId="17" fillId="0" borderId="7" xfId="0" applyNumberFormat="1" applyFont="1" applyBorder="1" applyAlignment="1">
      <alignment horizontal="center" wrapText="1" shrinkToFit="1"/>
    </xf>
    <xf numFmtId="0" fontId="19" fillId="0" borderId="0" xfId="0" applyFont="1"/>
    <xf numFmtId="49" fontId="8" fillId="0" borderId="7" xfId="0" applyNumberFormat="1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vertical="top" wrapText="1" shrinkToFit="1"/>
    </xf>
    <xf numFmtId="0" fontId="10" fillId="0" borderId="7" xfId="0" applyFont="1" applyBorder="1"/>
    <xf numFmtId="49" fontId="20" fillId="0" borderId="7" xfId="0" applyNumberFormat="1" applyFont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left" vertical="top" wrapText="1" shrinkToFit="1"/>
    </xf>
    <xf numFmtId="164" fontId="21" fillId="0" borderId="7" xfId="0" applyNumberFormat="1" applyFont="1" applyBorder="1" applyAlignment="1">
      <alignment horizontal="center" vertical="center" shrinkToFit="1"/>
    </xf>
    <xf numFmtId="0" fontId="15" fillId="0" borderId="7" xfId="0" applyFont="1" applyBorder="1"/>
    <xf numFmtId="0" fontId="22" fillId="0" borderId="0" xfId="0" applyFont="1"/>
    <xf numFmtId="49" fontId="5" fillId="0" borderId="7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left" vertical="top" wrapText="1" shrinkToFit="1"/>
    </xf>
    <xf numFmtId="164" fontId="17" fillId="0" borderId="7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top" shrinkToFit="1"/>
    </xf>
    <xf numFmtId="164" fontId="15" fillId="0" borderId="7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top" shrinkToFit="1"/>
    </xf>
    <xf numFmtId="164" fontId="3" fillId="0" borderId="0" xfId="0" applyNumberFormat="1" applyFont="1" applyBorder="1" applyAlignment="1">
      <alignment horizontal="center" vertical="center" shrinkToFit="1"/>
    </xf>
    <xf numFmtId="164" fontId="5" fillId="0" borderId="0" xfId="0" applyNumberFormat="1" applyFont="1" applyBorder="1" applyAlignment="1">
      <alignment horizontal="center" vertical="center" shrinkToFit="1"/>
    </xf>
    <xf numFmtId="164" fontId="1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/>
    <xf numFmtId="0" fontId="18" fillId="0" borderId="7" xfId="0" applyFont="1" applyBorder="1" applyAlignment="1">
      <alignment vertical="top" shrinkToFit="1"/>
    </xf>
    <xf numFmtId="164" fontId="16" fillId="0" borderId="7" xfId="0" applyNumberFormat="1" applyFont="1" applyBorder="1" applyAlignment="1">
      <alignment horizontal="center" vertical="center" shrinkToFit="1"/>
    </xf>
    <xf numFmtId="164" fontId="19" fillId="0" borderId="7" xfId="0" applyNumberFormat="1" applyFont="1" applyBorder="1" applyAlignment="1">
      <alignment horizontal="center" vertical="center" shrinkToFit="1"/>
    </xf>
    <xf numFmtId="164" fontId="23" fillId="0" borderId="7" xfId="0" applyNumberFormat="1" applyFont="1" applyBorder="1" applyAlignment="1">
      <alignment horizontal="center" vertical="center" shrinkToFit="1"/>
    </xf>
    <xf numFmtId="164" fontId="4" fillId="0" borderId="7" xfId="0" applyNumberFormat="1" applyFont="1" applyBorder="1" applyAlignment="1">
      <alignment horizontal="center" vertical="center" shrinkToFit="1"/>
    </xf>
    <xf numFmtId="164" fontId="18" fillId="0" borderId="7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vertical="top" shrinkToFit="1"/>
    </xf>
    <xf numFmtId="164" fontId="5" fillId="0" borderId="7" xfId="0" applyNumberFormat="1" applyFont="1" applyBorder="1" applyAlignment="1">
      <alignment horizontal="center" vertical="center" shrinkToFit="1"/>
    </xf>
    <xf numFmtId="164" fontId="24" fillId="0" borderId="7" xfId="0" applyNumberFormat="1" applyFont="1" applyBorder="1" applyAlignment="1">
      <alignment horizontal="center" vertical="center" shrinkToFit="1"/>
    </xf>
    <xf numFmtId="4" fontId="4" fillId="0" borderId="7" xfId="0" applyNumberFormat="1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6" fillId="0" borderId="7" xfId="0" applyFont="1" applyBorder="1" applyAlignment="1">
      <alignment vertical="top" shrinkToFit="1"/>
    </xf>
    <xf numFmtId="164" fontId="25" fillId="0" borderId="7" xfId="0" applyNumberFormat="1" applyFont="1" applyBorder="1" applyAlignment="1">
      <alignment horizontal="center" vertical="center" shrinkToFit="1"/>
    </xf>
    <xf numFmtId="164" fontId="26" fillId="0" borderId="7" xfId="0" applyNumberFormat="1" applyFont="1" applyBorder="1" applyAlignment="1">
      <alignment horizontal="center" vertical="center" shrinkToFit="1"/>
    </xf>
    <xf numFmtId="0" fontId="25" fillId="0" borderId="0" xfId="0" applyFont="1"/>
    <xf numFmtId="0" fontId="27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6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center" vertical="top" shrinkToFi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5" xfId="0" applyNumberFormat="1" applyFont="1" applyBorder="1" applyAlignment="1">
      <alignment horizontal="center" vertical="center" wrapText="1" shrinkToFit="1"/>
    </xf>
    <xf numFmtId="0" fontId="5" fillId="0" borderId="6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vertical="center" wrapText="1" shrinkToFit="1"/>
    </xf>
    <xf numFmtId="0" fontId="3" fillId="0" borderId="3" xfId="0" applyNumberFormat="1" applyFont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3" fillId="0" borderId="5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</cellXfs>
  <cellStyles count="8">
    <cellStyle name="_Книга1" xfId="3"/>
    <cellStyle name="xl105" xfId="4"/>
    <cellStyle name="xl32" xfId="5"/>
    <cellStyle name="xl68" xfId="6"/>
    <cellStyle name="Обычный" xfId="0" builtinId="0"/>
    <cellStyle name="Обычный 4" xfId="7"/>
    <cellStyle name="Обычный_на 01.03.09г" xfId="1"/>
    <cellStyle name="Обычный_на 01.09.2010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zoomScale="90" zoomScaleNormal="90" workbookViewId="0">
      <selection activeCell="K7" sqref="K7"/>
    </sheetView>
  </sheetViews>
  <sheetFormatPr defaultRowHeight="12.75" x14ac:dyDescent="0.2"/>
  <cols>
    <col min="1" max="1" width="12.6640625" style="4" customWidth="1"/>
    <col min="2" max="2" width="128.6640625" style="1" customWidth="1"/>
    <col min="3" max="9" width="16.6640625" style="4" customWidth="1"/>
    <col min="10" max="11" width="9.33203125" style="1"/>
    <col min="12" max="12" width="13.83203125" style="1" customWidth="1"/>
    <col min="13" max="16384" width="9.33203125" style="1"/>
  </cols>
  <sheetData>
    <row r="1" spans="1:10" ht="15.75" customHeight="1" x14ac:dyDescent="0.2">
      <c r="H1" s="82" t="s">
        <v>85</v>
      </c>
      <c r="I1" s="82"/>
      <c r="J1" s="82"/>
    </row>
    <row r="2" spans="1:10" ht="15.75" x14ac:dyDescent="0.2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x14ac:dyDescent="0.2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">
      <c r="A4" s="2"/>
      <c r="C4" s="3"/>
      <c r="D4" s="3"/>
      <c r="E4" s="1"/>
      <c r="H4" s="5"/>
      <c r="I4" s="5"/>
      <c r="J4" s="6" t="s">
        <v>2</v>
      </c>
    </row>
    <row r="5" spans="1:10" s="4" customFormat="1" ht="12.75" customHeight="1" x14ac:dyDescent="0.15">
      <c r="A5" s="89" t="s">
        <v>3</v>
      </c>
      <c r="B5" s="89" t="s">
        <v>4</v>
      </c>
      <c r="C5" s="92" t="s">
        <v>5</v>
      </c>
      <c r="D5" s="93"/>
      <c r="E5" s="94"/>
      <c r="F5" s="92" t="s">
        <v>6</v>
      </c>
      <c r="G5" s="93"/>
      <c r="H5" s="94"/>
      <c r="I5" s="85" t="s">
        <v>7</v>
      </c>
      <c r="J5" s="96" t="s">
        <v>8</v>
      </c>
    </row>
    <row r="6" spans="1:10" s="4" customFormat="1" ht="12.75" customHeight="1" x14ac:dyDescent="0.15">
      <c r="A6" s="90"/>
      <c r="B6" s="90"/>
      <c r="C6" s="85" t="s">
        <v>9</v>
      </c>
      <c r="D6" s="85" t="s">
        <v>10</v>
      </c>
      <c r="E6" s="83" t="s">
        <v>11</v>
      </c>
      <c r="F6" s="85" t="s">
        <v>9</v>
      </c>
      <c r="G6" s="85" t="s">
        <v>10</v>
      </c>
      <c r="H6" s="83" t="s">
        <v>11</v>
      </c>
      <c r="I6" s="95"/>
      <c r="J6" s="97"/>
    </row>
    <row r="7" spans="1:10" s="4" customFormat="1" x14ac:dyDescent="0.15">
      <c r="A7" s="91"/>
      <c r="B7" s="91"/>
      <c r="C7" s="86"/>
      <c r="D7" s="86"/>
      <c r="E7" s="84"/>
      <c r="F7" s="86"/>
      <c r="G7" s="86"/>
      <c r="H7" s="84"/>
      <c r="I7" s="86"/>
      <c r="J7" s="98"/>
    </row>
    <row r="8" spans="1:10" x14ac:dyDescent="0.2">
      <c r="A8" s="7"/>
      <c r="B8" s="8" t="s">
        <v>12</v>
      </c>
      <c r="C8" s="9">
        <v>105068600.14</v>
      </c>
      <c r="D8" s="9">
        <v>92735374.899999991</v>
      </c>
      <c r="E8" s="10">
        <v>88.261740212045808</v>
      </c>
      <c r="F8" s="11">
        <f>F9+F14</f>
        <v>123082561.87</v>
      </c>
      <c r="G8" s="11">
        <f>G9+G14</f>
        <v>99727190.010000005</v>
      </c>
      <c r="H8" s="10">
        <f t="shared" ref="H8:H15" si="0">G8/F8*100</f>
        <v>81.024629724015668</v>
      </c>
      <c r="I8" s="12">
        <f>G8-D8</f>
        <v>6991815.1100000143</v>
      </c>
      <c r="J8" s="13">
        <f>G8/D8*100</f>
        <v>107.53953398855568</v>
      </c>
    </row>
    <row r="9" spans="1:10" x14ac:dyDescent="0.2">
      <c r="A9" s="7"/>
      <c r="B9" s="14" t="s">
        <v>13</v>
      </c>
      <c r="C9" s="15">
        <v>97284999.799999997</v>
      </c>
      <c r="D9" s="16">
        <v>87443838.799999997</v>
      </c>
      <c r="E9" s="17">
        <v>89.884194870502526</v>
      </c>
      <c r="F9" s="18">
        <v>112729962.29000001</v>
      </c>
      <c r="G9" s="19">
        <v>92822055.700000003</v>
      </c>
      <c r="H9" s="20">
        <f t="shared" si="0"/>
        <v>82.340181629098268</v>
      </c>
      <c r="I9" s="21">
        <f t="shared" ref="I9:I17" si="1">G9-D9</f>
        <v>5378216.900000006</v>
      </c>
      <c r="J9" s="13">
        <f t="shared" ref="J9:J17" si="2">G9/D9*100</f>
        <v>106.15048123893665</v>
      </c>
    </row>
    <row r="10" spans="1:10" x14ac:dyDescent="0.2">
      <c r="A10" s="7"/>
      <c r="B10" s="22" t="s">
        <v>14</v>
      </c>
      <c r="C10" s="16">
        <v>42634115.200000003</v>
      </c>
      <c r="D10" s="17">
        <v>43826653.759999998</v>
      </c>
      <c r="E10" s="17">
        <v>102.79714626281253</v>
      </c>
      <c r="F10" s="19">
        <v>49759381.100000001</v>
      </c>
      <c r="G10" s="21">
        <v>42704598.07</v>
      </c>
      <c r="H10" s="20">
        <f t="shared" si="0"/>
        <v>85.822205031404621</v>
      </c>
      <c r="I10" s="21">
        <f t="shared" si="1"/>
        <v>-1122055.6899999976</v>
      </c>
      <c r="J10" s="13">
        <f t="shared" si="2"/>
        <v>97.439786993219897</v>
      </c>
    </row>
    <row r="11" spans="1:10" x14ac:dyDescent="0.2">
      <c r="A11" s="7"/>
      <c r="B11" s="23" t="s">
        <v>15</v>
      </c>
      <c r="C11" s="24">
        <v>25089039</v>
      </c>
      <c r="D11" s="16">
        <v>19389002.960000001</v>
      </c>
      <c r="E11" s="17">
        <v>77.280771734620842</v>
      </c>
      <c r="F11" s="25">
        <v>28773964</v>
      </c>
      <c r="G11" s="19">
        <v>20915099.82</v>
      </c>
      <c r="H11" s="20">
        <f t="shared" si="0"/>
        <v>72.687585971818137</v>
      </c>
      <c r="I11" s="21">
        <f t="shared" si="1"/>
        <v>1526096.8599999994</v>
      </c>
      <c r="J11" s="13">
        <f t="shared" si="2"/>
        <v>107.87094036319647</v>
      </c>
    </row>
    <row r="12" spans="1:10" x14ac:dyDescent="0.2">
      <c r="A12" s="7"/>
      <c r="B12" s="23" t="s">
        <v>16</v>
      </c>
      <c r="C12" s="24">
        <v>20069850</v>
      </c>
      <c r="D12" s="16">
        <v>15641187.390000001</v>
      </c>
      <c r="E12" s="17">
        <v>77.933753316541981</v>
      </c>
      <c r="F12" s="25">
        <v>22883037</v>
      </c>
      <c r="G12" s="19">
        <v>16896227.949999999</v>
      </c>
      <c r="H12" s="20">
        <f t="shared" si="0"/>
        <v>73.837349255695386</v>
      </c>
      <c r="I12" s="21">
        <f t="shared" si="1"/>
        <v>1255040.5599999987</v>
      </c>
      <c r="J12" s="13">
        <f t="shared" si="2"/>
        <v>108.02394683157107</v>
      </c>
    </row>
    <row r="13" spans="1:10" x14ac:dyDescent="0.2">
      <c r="A13" s="7"/>
      <c r="B13" s="23" t="s">
        <v>17</v>
      </c>
      <c r="C13" s="24">
        <v>7486000</v>
      </c>
      <c r="D13" s="16">
        <v>5634368.4299999997</v>
      </c>
      <c r="E13" s="17">
        <v>75.265407827945495</v>
      </c>
      <c r="F13" s="25">
        <v>7578500</v>
      </c>
      <c r="G13" s="19">
        <v>6946581.4900000002</v>
      </c>
      <c r="H13" s="20">
        <f t="shared" si="0"/>
        <v>91.661694134723234</v>
      </c>
      <c r="I13" s="21">
        <f t="shared" si="1"/>
        <v>1312213.0600000005</v>
      </c>
      <c r="J13" s="13">
        <f t="shared" si="2"/>
        <v>123.2894436404472</v>
      </c>
    </row>
    <row r="14" spans="1:10" x14ac:dyDescent="0.2">
      <c r="A14" s="7"/>
      <c r="B14" s="22" t="s">
        <v>18</v>
      </c>
      <c r="C14" s="24">
        <v>7783600.3399999999</v>
      </c>
      <c r="D14" s="16">
        <v>5291536.0999999996</v>
      </c>
      <c r="E14" s="17">
        <v>67.983142361597658</v>
      </c>
      <c r="F14" s="25">
        <v>10352599.58</v>
      </c>
      <c r="G14" s="19">
        <v>6905134.3099999996</v>
      </c>
      <c r="H14" s="20">
        <f t="shared" si="0"/>
        <v>66.69952079804095</v>
      </c>
      <c r="I14" s="21">
        <f t="shared" si="1"/>
        <v>1613598.21</v>
      </c>
      <c r="J14" s="13">
        <f t="shared" si="2"/>
        <v>130.49394692781175</v>
      </c>
    </row>
    <row r="15" spans="1:10" x14ac:dyDescent="0.2">
      <c r="A15" s="7"/>
      <c r="B15" s="22" t="s">
        <v>19</v>
      </c>
      <c r="C15" s="24">
        <v>7705680.4800000004</v>
      </c>
      <c r="D15" s="16">
        <v>4840629.49</v>
      </c>
      <c r="E15" s="17">
        <v>62.818974944053217</v>
      </c>
      <c r="F15" s="25">
        <v>10288236.98</v>
      </c>
      <c r="G15" s="19">
        <v>6195433.5300000003</v>
      </c>
      <c r="H15" s="20">
        <f t="shared" si="0"/>
        <v>60.218612207744847</v>
      </c>
      <c r="I15" s="21">
        <f t="shared" si="1"/>
        <v>1354804.04</v>
      </c>
      <c r="J15" s="13">
        <f t="shared" si="2"/>
        <v>127.98817886803396</v>
      </c>
    </row>
    <row r="16" spans="1:10" x14ac:dyDescent="0.2">
      <c r="A16" s="7"/>
      <c r="B16" s="22" t="s">
        <v>20</v>
      </c>
      <c r="C16" s="15">
        <v>0</v>
      </c>
      <c r="D16" s="15">
        <v>531713.89</v>
      </c>
      <c r="E16" s="17"/>
      <c r="F16" s="18">
        <v>0</v>
      </c>
      <c r="G16" s="18">
        <v>479220.89</v>
      </c>
      <c r="H16" s="17"/>
      <c r="I16" s="21">
        <f t="shared" si="1"/>
        <v>-52493</v>
      </c>
      <c r="J16" s="13">
        <f t="shared" si="2"/>
        <v>90.127585344817689</v>
      </c>
    </row>
    <row r="17" spans="1:12" x14ac:dyDescent="0.2">
      <c r="A17" s="7"/>
      <c r="B17" s="26" t="s">
        <v>21</v>
      </c>
      <c r="C17" s="15">
        <v>0</v>
      </c>
      <c r="D17" s="15">
        <v>-112081.31</v>
      </c>
      <c r="E17" s="17"/>
      <c r="F17" s="18">
        <v>0</v>
      </c>
      <c r="G17" s="18">
        <v>-19067.86</v>
      </c>
      <c r="H17" s="17"/>
      <c r="I17" s="21">
        <f t="shared" si="1"/>
        <v>93013.45</v>
      </c>
      <c r="J17" s="13">
        <f t="shared" si="2"/>
        <v>17.012524211217734</v>
      </c>
      <c r="L17" s="27"/>
    </row>
    <row r="18" spans="1:12" x14ac:dyDescent="0.2">
      <c r="A18" s="7"/>
      <c r="B18" s="26"/>
      <c r="C18" s="15"/>
      <c r="D18" s="15"/>
      <c r="E18" s="17"/>
      <c r="F18" s="28"/>
      <c r="G18" s="28"/>
      <c r="H18" s="17"/>
      <c r="I18" s="21"/>
      <c r="J18" s="13"/>
    </row>
    <row r="19" spans="1:12" x14ac:dyDescent="0.2">
      <c r="A19" s="7"/>
      <c r="B19" s="8" t="s">
        <v>22</v>
      </c>
      <c r="C19" s="29">
        <v>117932121.60000001</v>
      </c>
      <c r="D19" s="29">
        <v>80247464.200000003</v>
      </c>
      <c r="E19" s="10">
        <v>68.045468114431003</v>
      </c>
      <c r="F19" s="30">
        <f>F20+F25+F26+F29+F34+F35+F36+F37+F38+F39+F40+F41+F43+F44</f>
        <v>140380383.70000002</v>
      </c>
      <c r="G19" s="30">
        <f>G20+G25+G26+G29+G34+G35+G36+G37+G38+G39+G40+G41+G43+G44</f>
        <v>92284595.799999997</v>
      </c>
      <c r="H19" s="10">
        <f t="shared" ref="H19:H44" si="3">G19/F19*100</f>
        <v>65.738953953293674</v>
      </c>
      <c r="I19" s="12">
        <f t="shared" ref="I19:I45" si="4">G19-D19</f>
        <v>12037131.599999994</v>
      </c>
      <c r="J19" s="13">
        <f t="shared" ref="J19:J44" si="5">G19/D19*100</f>
        <v>115.00001491635918</v>
      </c>
    </row>
    <row r="20" spans="1:12" x14ac:dyDescent="0.2">
      <c r="A20" s="31" t="s">
        <v>23</v>
      </c>
      <c r="B20" s="8" t="s">
        <v>24</v>
      </c>
      <c r="C20" s="32">
        <v>7189146.2000000002</v>
      </c>
      <c r="D20" s="32">
        <v>4721874.9000000004</v>
      </c>
      <c r="E20" s="10">
        <v>65.680607524715526</v>
      </c>
      <c r="F20" s="33">
        <v>8600678</v>
      </c>
      <c r="G20" s="33">
        <v>5279515</v>
      </c>
      <c r="H20" s="10">
        <f t="shared" si="3"/>
        <v>61.384869890490023</v>
      </c>
      <c r="I20" s="12">
        <f t="shared" si="4"/>
        <v>557640.09999999963</v>
      </c>
      <c r="J20" s="13">
        <f t="shared" si="5"/>
        <v>111.8097177881608</v>
      </c>
    </row>
    <row r="21" spans="1:12" ht="15" customHeight="1" x14ac:dyDescent="0.2">
      <c r="A21" s="34" t="s">
        <v>25</v>
      </c>
      <c r="B21" s="14" t="s">
        <v>26</v>
      </c>
      <c r="C21" s="35">
        <v>3464640.3</v>
      </c>
      <c r="D21" s="35">
        <v>2247520.2999999998</v>
      </c>
      <c r="E21" s="17">
        <v>64.870234869691956</v>
      </c>
      <c r="F21" s="36">
        <v>3670004.7</v>
      </c>
      <c r="G21" s="36">
        <v>2519849.6999999997</v>
      </c>
      <c r="H21" s="17">
        <f t="shared" si="3"/>
        <v>68.660666837838107</v>
      </c>
      <c r="I21" s="21">
        <f t="shared" si="4"/>
        <v>272329.39999999991</v>
      </c>
      <c r="J21" s="13">
        <f t="shared" si="5"/>
        <v>112.11688277075851</v>
      </c>
    </row>
    <row r="22" spans="1:12" x14ac:dyDescent="0.2">
      <c r="A22" s="34" t="s">
        <v>27</v>
      </c>
      <c r="B22" s="22" t="s">
        <v>28</v>
      </c>
      <c r="C22" s="35">
        <v>286743.8</v>
      </c>
      <c r="D22" s="35">
        <v>208013.8</v>
      </c>
      <c r="E22" s="17">
        <v>72.543434243390791</v>
      </c>
      <c r="F22" s="36">
        <v>378468.6</v>
      </c>
      <c r="G22" s="36">
        <v>232559.4</v>
      </c>
      <c r="H22" s="17">
        <f t="shared" si="3"/>
        <v>61.4474754312511</v>
      </c>
      <c r="I22" s="21">
        <f t="shared" si="4"/>
        <v>24545.600000000006</v>
      </c>
      <c r="J22" s="13">
        <f t="shared" si="5"/>
        <v>111.79998634705967</v>
      </c>
    </row>
    <row r="23" spans="1:12" ht="25.5" x14ac:dyDescent="0.2">
      <c r="A23" s="34" t="s">
        <v>29</v>
      </c>
      <c r="B23" s="22" t="s">
        <v>30</v>
      </c>
      <c r="C23" s="35">
        <v>76392.2</v>
      </c>
      <c r="D23" s="35">
        <v>49154.7</v>
      </c>
      <c r="E23" s="17">
        <v>64.345181837936323</v>
      </c>
      <c r="F23" s="36">
        <v>84311.8</v>
      </c>
      <c r="G23" s="36">
        <v>53765.599999999999</v>
      </c>
      <c r="H23" s="17">
        <f t="shared" si="3"/>
        <v>63.769958653474355</v>
      </c>
      <c r="I23" s="21">
        <f t="shared" si="4"/>
        <v>4610.9000000000015</v>
      </c>
      <c r="J23" s="13">
        <f t="shared" si="5"/>
        <v>109.38038478517822</v>
      </c>
    </row>
    <row r="24" spans="1:12" ht="15.75" customHeight="1" x14ac:dyDescent="0.2">
      <c r="A24" s="34" t="s">
        <v>31</v>
      </c>
      <c r="B24" s="22" t="s">
        <v>32</v>
      </c>
      <c r="C24" s="35">
        <v>83970.3</v>
      </c>
      <c r="D24" s="35">
        <v>57432.9</v>
      </c>
      <c r="E24" s="17">
        <v>68.396683112957788</v>
      </c>
      <c r="F24" s="36">
        <v>106133.9</v>
      </c>
      <c r="G24" s="36">
        <v>73938.2</v>
      </c>
      <c r="H24" s="17">
        <f t="shared" si="3"/>
        <v>69.665017492054844</v>
      </c>
      <c r="I24" s="21">
        <f t="shared" si="4"/>
        <v>16505.299999999996</v>
      </c>
      <c r="J24" s="13">
        <f t="shared" si="5"/>
        <v>128.73840603556496</v>
      </c>
    </row>
    <row r="25" spans="1:12" ht="13.5" customHeight="1" x14ac:dyDescent="0.2">
      <c r="A25" s="31" t="s">
        <v>33</v>
      </c>
      <c r="B25" s="8" t="s">
        <v>34</v>
      </c>
      <c r="C25" s="9">
        <v>67896.2</v>
      </c>
      <c r="D25" s="9">
        <v>50922.1</v>
      </c>
      <c r="E25" s="10">
        <v>74.999926358176168</v>
      </c>
      <c r="F25" s="37">
        <v>74243.199999999997</v>
      </c>
      <c r="G25" s="37">
        <v>55682.400000000001</v>
      </c>
      <c r="H25" s="10">
        <f t="shared" si="3"/>
        <v>75</v>
      </c>
      <c r="I25" s="12">
        <f t="shared" si="4"/>
        <v>4760.3000000000029</v>
      </c>
      <c r="J25" s="13">
        <f t="shared" si="5"/>
        <v>109.34820048662566</v>
      </c>
    </row>
    <row r="26" spans="1:12" ht="18" customHeight="1" x14ac:dyDescent="0.2">
      <c r="A26" s="31" t="s">
        <v>35</v>
      </c>
      <c r="B26" s="8" t="s">
        <v>36</v>
      </c>
      <c r="C26" s="32">
        <v>2151325.7000000002</v>
      </c>
      <c r="D26" s="32">
        <v>1416375.2</v>
      </c>
      <c r="E26" s="10">
        <v>65.837320680917813</v>
      </c>
      <c r="F26" s="38">
        <v>2449939</v>
      </c>
      <c r="G26" s="38">
        <v>1435653.7</v>
      </c>
      <c r="H26" s="10">
        <f t="shared" si="3"/>
        <v>58.599569213764092</v>
      </c>
      <c r="I26" s="12">
        <f t="shared" si="4"/>
        <v>19278.5</v>
      </c>
      <c r="J26" s="13">
        <f t="shared" si="5"/>
        <v>101.36111533158727</v>
      </c>
    </row>
    <row r="27" spans="1:12" ht="25.5" x14ac:dyDescent="0.2">
      <c r="A27" s="34" t="s">
        <v>37</v>
      </c>
      <c r="B27" s="22" t="s">
        <v>38</v>
      </c>
      <c r="C27" s="35">
        <v>511385.2</v>
      </c>
      <c r="D27" s="35">
        <v>264384.5</v>
      </c>
      <c r="E27" s="17">
        <v>51.699677659814945</v>
      </c>
      <c r="F27" s="39">
        <v>663478.4</v>
      </c>
      <c r="G27" s="39">
        <v>288501.40000000002</v>
      </c>
      <c r="H27" s="17">
        <f t="shared" si="3"/>
        <v>43.483163882953839</v>
      </c>
      <c r="I27" s="21">
        <f t="shared" si="4"/>
        <v>24116.900000000023</v>
      </c>
      <c r="J27" s="13">
        <f t="shared" si="5"/>
        <v>109.1219038937608</v>
      </c>
    </row>
    <row r="28" spans="1:12" x14ac:dyDescent="0.2">
      <c r="A28" s="34" t="s">
        <v>39</v>
      </c>
      <c r="B28" s="22" t="s">
        <v>40</v>
      </c>
      <c r="C28" s="35">
        <v>1239537</v>
      </c>
      <c r="D28" s="35">
        <v>868398.6</v>
      </c>
      <c r="E28" s="17">
        <v>70.058304028036275</v>
      </c>
      <c r="F28" s="39">
        <v>1435961.2</v>
      </c>
      <c r="G28" s="39">
        <v>909784.7</v>
      </c>
      <c r="H28" s="17">
        <f t="shared" si="3"/>
        <v>63.357192380964058</v>
      </c>
      <c r="I28" s="21">
        <f t="shared" si="4"/>
        <v>41386.099999999977</v>
      </c>
      <c r="J28" s="13">
        <f t="shared" si="5"/>
        <v>104.76579533868433</v>
      </c>
    </row>
    <row r="29" spans="1:12" x14ac:dyDescent="0.2">
      <c r="A29" s="31" t="s">
        <v>41</v>
      </c>
      <c r="B29" s="8" t="s">
        <v>42</v>
      </c>
      <c r="C29" s="32">
        <v>17810035.300000001</v>
      </c>
      <c r="D29" s="32">
        <v>11828836.5</v>
      </c>
      <c r="E29" s="10">
        <v>66.41669317746944</v>
      </c>
      <c r="F29" s="38">
        <v>24131242.899999999</v>
      </c>
      <c r="G29" s="38">
        <v>14082496.5</v>
      </c>
      <c r="H29" s="10">
        <f t="shared" si="3"/>
        <v>58.357941024247872</v>
      </c>
      <c r="I29" s="12">
        <f t="shared" si="4"/>
        <v>2253660</v>
      </c>
      <c r="J29" s="13">
        <f t="shared" si="5"/>
        <v>119.05225420944825</v>
      </c>
    </row>
    <row r="30" spans="1:12" x14ac:dyDescent="0.2">
      <c r="A30" s="34" t="s">
        <v>43</v>
      </c>
      <c r="B30" s="22" t="s">
        <v>44</v>
      </c>
      <c r="C30" s="35">
        <v>4330251.8</v>
      </c>
      <c r="D30" s="35">
        <v>3412628.6</v>
      </c>
      <c r="E30" s="17">
        <v>78.809010598413707</v>
      </c>
      <c r="F30" s="39">
        <v>5180201.8</v>
      </c>
      <c r="G30" s="39">
        <v>3976348.9</v>
      </c>
      <c r="H30" s="17">
        <f t="shared" si="3"/>
        <v>76.760501878517545</v>
      </c>
      <c r="I30" s="21">
        <f t="shared" si="4"/>
        <v>563720.29999999981</v>
      </c>
      <c r="J30" s="13">
        <f t="shared" si="5"/>
        <v>116.5186536853146</v>
      </c>
    </row>
    <row r="31" spans="1:12" x14ac:dyDescent="0.2">
      <c r="A31" s="34" t="s">
        <v>45</v>
      </c>
      <c r="B31" s="22" t="s">
        <v>46</v>
      </c>
      <c r="C31" s="35">
        <v>1295594.7</v>
      </c>
      <c r="D31" s="35">
        <v>790562.1</v>
      </c>
      <c r="E31" s="17">
        <v>61.019244675823394</v>
      </c>
      <c r="F31" s="39">
        <v>1667315.9</v>
      </c>
      <c r="G31" s="39">
        <v>944107.5</v>
      </c>
      <c r="H31" s="17">
        <f t="shared" si="3"/>
        <v>56.624392534132262</v>
      </c>
      <c r="I31" s="21">
        <f t="shared" si="4"/>
        <v>153545.40000000002</v>
      </c>
      <c r="J31" s="13">
        <f t="shared" si="5"/>
        <v>119.42230724189788</v>
      </c>
    </row>
    <row r="32" spans="1:12" x14ac:dyDescent="0.2">
      <c r="A32" s="34" t="s">
        <v>47</v>
      </c>
      <c r="B32" s="22" t="s">
        <v>48</v>
      </c>
      <c r="C32" s="35">
        <v>8255436.7999999998</v>
      </c>
      <c r="D32" s="35">
        <v>5023347.6000000006</v>
      </c>
      <c r="E32" s="17">
        <v>60.848961983453144</v>
      </c>
      <c r="F32" s="39">
        <v>11875137.399999999</v>
      </c>
      <c r="G32" s="39">
        <v>5357626.2</v>
      </c>
      <c r="H32" s="17">
        <f t="shared" si="3"/>
        <v>45.116330190840578</v>
      </c>
      <c r="I32" s="21">
        <f t="shared" si="4"/>
        <v>334278.59999999963</v>
      </c>
      <c r="J32" s="13">
        <f t="shared" si="5"/>
        <v>106.65449868529902</v>
      </c>
    </row>
    <row r="33" spans="1:10" x14ac:dyDescent="0.2">
      <c r="A33" s="34" t="s">
        <v>49</v>
      </c>
      <c r="B33" s="22" t="s">
        <v>50</v>
      </c>
      <c r="C33" s="35">
        <v>972700.3</v>
      </c>
      <c r="D33" s="35">
        <v>526576.5</v>
      </c>
      <c r="E33" s="17">
        <v>54.135533832980208</v>
      </c>
      <c r="F33" s="39">
        <v>1140177.1000000001</v>
      </c>
      <c r="G33" s="39">
        <v>573808.19999999995</v>
      </c>
      <c r="H33" s="17">
        <f t="shared" si="3"/>
        <v>50.326234406918005</v>
      </c>
      <c r="I33" s="21">
        <f t="shared" si="4"/>
        <v>47231.699999999953</v>
      </c>
      <c r="J33" s="13">
        <f t="shared" si="5"/>
        <v>108.96957991858731</v>
      </c>
    </row>
    <row r="34" spans="1:10" x14ac:dyDescent="0.2">
      <c r="A34" s="31" t="s">
        <v>51</v>
      </c>
      <c r="B34" s="8" t="s">
        <v>52</v>
      </c>
      <c r="C34" s="32">
        <v>9653537.4000000004</v>
      </c>
      <c r="D34" s="32">
        <v>5189508.2</v>
      </c>
      <c r="E34" s="10">
        <v>53.757581132901599</v>
      </c>
      <c r="F34" s="38">
        <v>13148189.300000001</v>
      </c>
      <c r="G34" s="38">
        <v>6087827.5</v>
      </c>
      <c r="H34" s="10">
        <f t="shared" si="3"/>
        <v>46.301641702101136</v>
      </c>
      <c r="I34" s="12">
        <f t="shared" si="4"/>
        <v>898319.29999999981</v>
      </c>
      <c r="J34" s="13">
        <f t="shared" si="5"/>
        <v>117.310297341856</v>
      </c>
    </row>
    <row r="35" spans="1:10" x14ac:dyDescent="0.2">
      <c r="A35" s="31" t="s">
        <v>53</v>
      </c>
      <c r="B35" s="8" t="s">
        <v>54</v>
      </c>
      <c r="C35" s="32">
        <v>338104.2</v>
      </c>
      <c r="D35" s="32">
        <v>160635.6</v>
      </c>
      <c r="E35" s="10">
        <v>47.51067866060226</v>
      </c>
      <c r="F35" s="38">
        <v>323901.5</v>
      </c>
      <c r="G35" s="38">
        <v>164315.79999999999</v>
      </c>
      <c r="H35" s="10">
        <f t="shared" si="3"/>
        <v>50.730175686126799</v>
      </c>
      <c r="I35" s="12">
        <f t="shared" si="4"/>
        <v>3680.1999999999825</v>
      </c>
      <c r="J35" s="13">
        <f t="shared" si="5"/>
        <v>102.29102390752733</v>
      </c>
    </row>
    <row r="36" spans="1:10" x14ac:dyDescent="0.2">
      <c r="A36" s="31" t="s">
        <v>55</v>
      </c>
      <c r="B36" s="8" t="s">
        <v>56</v>
      </c>
      <c r="C36" s="32">
        <v>30468146.800000001</v>
      </c>
      <c r="D36" s="32">
        <v>21375441.899999999</v>
      </c>
      <c r="E36" s="10">
        <v>70.156685407594267</v>
      </c>
      <c r="F36" s="38">
        <v>33518316.199999999</v>
      </c>
      <c r="G36" s="38">
        <v>24727546.600000001</v>
      </c>
      <c r="H36" s="10">
        <f t="shared" si="3"/>
        <v>73.773236258210375</v>
      </c>
      <c r="I36" s="12">
        <f t="shared" si="4"/>
        <v>3352104.700000003</v>
      </c>
      <c r="J36" s="13">
        <f t="shared" si="5"/>
        <v>115.68203696411068</v>
      </c>
    </row>
    <row r="37" spans="1:10" x14ac:dyDescent="0.2">
      <c r="A37" s="31" t="s">
        <v>57</v>
      </c>
      <c r="B37" s="8" t="s">
        <v>58</v>
      </c>
      <c r="C37" s="32">
        <v>3471236.3</v>
      </c>
      <c r="D37" s="32">
        <v>2161386.6</v>
      </c>
      <c r="E37" s="10">
        <v>62.265614127162713</v>
      </c>
      <c r="F37" s="38">
        <v>3579440.6</v>
      </c>
      <c r="G37" s="38">
        <v>2075390.4</v>
      </c>
      <c r="H37" s="10">
        <f t="shared" si="3"/>
        <v>57.980858796762824</v>
      </c>
      <c r="I37" s="12">
        <f t="shared" si="4"/>
        <v>-85996.200000000186</v>
      </c>
      <c r="J37" s="13">
        <f t="shared" si="5"/>
        <v>96.021248581813168</v>
      </c>
    </row>
    <row r="38" spans="1:10" x14ac:dyDescent="0.2">
      <c r="A38" s="31" t="s">
        <v>59</v>
      </c>
      <c r="B38" s="8" t="s">
        <v>60</v>
      </c>
      <c r="C38" s="32">
        <v>15394303.5</v>
      </c>
      <c r="D38" s="32">
        <v>10607008.6</v>
      </c>
      <c r="E38" s="10">
        <v>68.902166311064349</v>
      </c>
      <c r="F38" s="38">
        <v>18674886.800000001</v>
      </c>
      <c r="G38" s="38">
        <v>12224989.4</v>
      </c>
      <c r="H38" s="10">
        <f t="shared" si="3"/>
        <v>65.462187433446715</v>
      </c>
      <c r="I38" s="12">
        <f t="shared" si="4"/>
        <v>1617980.8000000007</v>
      </c>
      <c r="J38" s="13">
        <f t="shared" si="5"/>
        <v>115.25388411582887</v>
      </c>
    </row>
    <row r="39" spans="1:10" x14ac:dyDescent="0.2">
      <c r="A39" s="31" t="s">
        <v>61</v>
      </c>
      <c r="B39" s="8" t="s">
        <v>62</v>
      </c>
      <c r="C39" s="32">
        <v>24977408.100000001</v>
      </c>
      <c r="D39" s="32">
        <v>17935793.100000001</v>
      </c>
      <c r="E39" s="10">
        <v>71.808063623703205</v>
      </c>
      <c r="F39" s="38">
        <v>28455445.100000001</v>
      </c>
      <c r="G39" s="38">
        <v>20553853.5</v>
      </c>
      <c r="H39" s="10">
        <f t="shared" si="3"/>
        <v>72.231706191093807</v>
      </c>
      <c r="I39" s="12">
        <f t="shared" si="4"/>
        <v>2618060.3999999985</v>
      </c>
      <c r="J39" s="13">
        <f t="shared" si="5"/>
        <v>114.59684768553669</v>
      </c>
    </row>
    <row r="40" spans="1:10" x14ac:dyDescent="0.2">
      <c r="A40" s="31" t="s">
        <v>63</v>
      </c>
      <c r="B40" s="8" t="s">
        <v>64</v>
      </c>
      <c r="C40" s="32">
        <v>1791560.1</v>
      </c>
      <c r="D40" s="32">
        <v>944528.9</v>
      </c>
      <c r="E40" s="10">
        <v>52.721027890719377</v>
      </c>
      <c r="F40" s="38">
        <v>2315385.7999999998</v>
      </c>
      <c r="G40" s="38">
        <v>1411143</v>
      </c>
      <c r="H40" s="10">
        <f t="shared" si="3"/>
        <v>60.946344233431859</v>
      </c>
      <c r="I40" s="12">
        <f t="shared" si="4"/>
        <v>466614.1</v>
      </c>
      <c r="J40" s="13">
        <f t="shared" si="5"/>
        <v>149.40178114190047</v>
      </c>
    </row>
    <row r="41" spans="1:10" x14ac:dyDescent="0.2">
      <c r="A41" s="31" t="s">
        <v>65</v>
      </c>
      <c r="B41" s="8" t="s">
        <v>66</v>
      </c>
      <c r="C41" s="32">
        <v>200825.1</v>
      </c>
      <c r="D41" s="32">
        <v>169038.1</v>
      </c>
      <c r="E41" s="10">
        <v>84.1717992422262</v>
      </c>
      <c r="F41" s="38">
        <v>386505.8</v>
      </c>
      <c r="G41" s="38">
        <v>275745.7</v>
      </c>
      <c r="H41" s="10">
        <f t="shared" si="3"/>
        <v>71.343224344886934</v>
      </c>
      <c r="I41" s="12">
        <f t="shared" si="4"/>
        <v>106707.6</v>
      </c>
      <c r="J41" s="13">
        <f t="shared" si="5"/>
        <v>163.1263602702586</v>
      </c>
    </row>
    <row r="42" spans="1:10" x14ac:dyDescent="0.2">
      <c r="A42" s="31"/>
      <c r="B42" s="8" t="s">
        <v>67</v>
      </c>
      <c r="C42" s="10">
        <v>76303479.899999991</v>
      </c>
      <c r="D42" s="10">
        <v>53193197.200000003</v>
      </c>
      <c r="E42" s="10">
        <v>69.712675319281232</v>
      </c>
      <c r="F42" s="12">
        <f>F41+F40+F39+F38+F37+F36</f>
        <v>86929980.299999997</v>
      </c>
      <c r="G42" s="12">
        <f>G41+G40+G39+G38+G37+G36</f>
        <v>61268668.600000001</v>
      </c>
      <c r="H42" s="10">
        <f t="shared" si="3"/>
        <v>70.480481404181333</v>
      </c>
      <c r="I42" s="12">
        <f t="shared" si="4"/>
        <v>8075471.3999999985</v>
      </c>
      <c r="J42" s="40">
        <f t="shared" si="5"/>
        <v>115.18139879736351</v>
      </c>
    </row>
    <row r="43" spans="1:10" s="44" customFormat="1" x14ac:dyDescent="0.2">
      <c r="A43" s="41" t="s">
        <v>68</v>
      </c>
      <c r="B43" s="42" t="s">
        <v>69</v>
      </c>
      <c r="C43" s="32">
        <v>17052</v>
      </c>
      <c r="D43" s="32">
        <v>11453.8</v>
      </c>
      <c r="E43" s="10">
        <v>67.169833450621624</v>
      </c>
      <c r="F43" s="38">
        <v>11622</v>
      </c>
      <c r="G43" s="38">
        <v>7048.3</v>
      </c>
      <c r="H43" s="10">
        <f t="shared" si="3"/>
        <v>60.646188263637931</v>
      </c>
      <c r="I43" s="12">
        <f t="shared" si="4"/>
        <v>-4405.4999999999991</v>
      </c>
      <c r="J43" s="43">
        <f t="shared" si="5"/>
        <v>61.536782552515326</v>
      </c>
    </row>
    <row r="44" spans="1:10" x14ac:dyDescent="0.2">
      <c r="A44" s="31" t="s">
        <v>70</v>
      </c>
      <c r="B44" s="8" t="s">
        <v>71</v>
      </c>
      <c r="C44" s="32">
        <v>4401544.7</v>
      </c>
      <c r="D44" s="32">
        <v>3674660.7</v>
      </c>
      <c r="E44" s="10">
        <v>83.485706733820066</v>
      </c>
      <c r="F44" s="38">
        <v>4710587.5</v>
      </c>
      <c r="G44" s="38">
        <v>3903388</v>
      </c>
      <c r="H44" s="10">
        <f t="shared" si="3"/>
        <v>82.864143803718747</v>
      </c>
      <c r="I44" s="12">
        <f t="shared" si="4"/>
        <v>228727.29999999981</v>
      </c>
      <c r="J44" s="13">
        <f t="shared" si="5"/>
        <v>106.22444679042067</v>
      </c>
    </row>
    <row r="45" spans="1:10" x14ac:dyDescent="0.2">
      <c r="A45" s="45"/>
      <c r="B45" s="46" t="s">
        <v>72</v>
      </c>
      <c r="C45" s="10">
        <v>-12863521.460000008</v>
      </c>
      <c r="D45" s="10">
        <v>12487910.699999988</v>
      </c>
      <c r="E45" s="10"/>
      <c r="F45" s="12">
        <f>-F47</f>
        <v>-15713093.299999999</v>
      </c>
      <c r="G45" s="12">
        <f>G8-G19</f>
        <v>7442594.2100000083</v>
      </c>
      <c r="H45" s="10"/>
      <c r="I45" s="12">
        <f t="shared" si="4"/>
        <v>-5045316.4899999797</v>
      </c>
      <c r="J45" s="47"/>
    </row>
    <row r="46" spans="1:10" s="52" customFormat="1" x14ac:dyDescent="0.2">
      <c r="A46" s="48"/>
      <c r="B46" s="49"/>
      <c r="C46" s="10"/>
      <c r="D46" s="10"/>
      <c r="E46" s="10"/>
      <c r="F46" s="50"/>
      <c r="G46" s="50"/>
      <c r="H46" s="10"/>
      <c r="I46" s="50"/>
      <c r="J46" s="51"/>
    </row>
    <row r="47" spans="1:10" x14ac:dyDescent="0.2">
      <c r="A47" s="34"/>
      <c r="B47" s="8" t="s">
        <v>73</v>
      </c>
      <c r="C47" s="10">
        <v>12863521.52012</v>
      </c>
      <c r="D47" s="10">
        <v>-12487910.700000001</v>
      </c>
      <c r="E47" s="10"/>
      <c r="F47" s="12">
        <f>F48+F49+F50+F51+F52+F53+F54</f>
        <v>15713093.299999999</v>
      </c>
      <c r="G47" s="12">
        <f>G48+G49+G50+G51+G52+G53+G54</f>
        <v>-7442594.1999999993</v>
      </c>
      <c r="H47" s="10"/>
      <c r="I47" s="12">
        <f t="shared" ref="I47:I54" si="6">G47-D47</f>
        <v>5045316.5000000019</v>
      </c>
      <c r="J47" s="51"/>
    </row>
    <row r="48" spans="1:10" x14ac:dyDescent="0.2">
      <c r="A48" s="53"/>
      <c r="B48" s="54" t="s">
        <v>74</v>
      </c>
      <c r="C48" s="17">
        <v>-55000</v>
      </c>
      <c r="D48" s="17">
        <v>-55000</v>
      </c>
      <c r="E48" s="17"/>
      <c r="F48" s="55">
        <v>-27500</v>
      </c>
      <c r="G48" s="55">
        <v>-27500</v>
      </c>
      <c r="H48" s="17"/>
      <c r="I48" s="21">
        <f t="shared" si="6"/>
        <v>27500</v>
      </c>
      <c r="J48" s="51"/>
    </row>
    <row r="49" spans="1:10" x14ac:dyDescent="0.2">
      <c r="A49" s="53"/>
      <c r="B49" s="54" t="s">
        <v>75</v>
      </c>
      <c r="C49" s="17">
        <v>-128962</v>
      </c>
      <c r="D49" s="17">
        <v>0</v>
      </c>
      <c r="E49" s="17"/>
      <c r="F49" s="55">
        <v>-128961.8</v>
      </c>
      <c r="G49" s="55">
        <v>0</v>
      </c>
      <c r="H49" s="17"/>
      <c r="I49" s="21">
        <f t="shared" si="6"/>
        <v>0</v>
      </c>
      <c r="J49" s="51"/>
    </row>
    <row r="50" spans="1:10" x14ac:dyDescent="0.2">
      <c r="A50" s="53"/>
      <c r="B50" s="54" t="s">
        <v>76</v>
      </c>
      <c r="C50" s="17">
        <v>13033705.52012</v>
      </c>
      <c r="D50" s="17">
        <v>-17039379.199999999</v>
      </c>
      <c r="E50" s="17"/>
      <c r="F50" s="55">
        <v>15925904.1</v>
      </c>
      <c r="G50" s="55">
        <v>-12357835.1</v>
      </c>
      <c r="H50" s="17"/>
      <c r="I50" s="21">
        <f t="shared" si="6"/>
        <v>4681544.0999999996</v>
      </c>
      <c r="J50" s="51"/>
    </row>
    <row r="51" spans="1:10" x14ac:dyDescent="0.2">
      <c r="A51" s="53"/>
      <c r="B51" s="54" t="s">
        <v>77</v>
      </c>
      <c r="C51" s="17">
        <v>10000</v>
      </c>
      <c r="D51" s="17">
        <v>0</v>
      </c>
      <c r="E51" s="17"/>
      <c r="F51" s="55">
        <v>10000</v>
      </c>
      <c r="G51" s="55">
        <v>0</v>
      </c>
      <c r="H51" s="17"/>
      <c r="I51" s="21">
        <f t="shared" si="6"/>
        <v>0</v>
      </c>
      <c r="J51" s="51"/>
    </row>
    <row r="52" spans="1:10" x14ac:dyDescent="0.2">
      <c r="A52" s="53"/>
      <c r="B52" s="54" t="s">
        <v>78</v>
      </c>
      <c r="C52" s="17">
        <v>-132003</v>
      </c>
      <c r="D52" s="17">
        <v>0</v>
      </c>
      <c r="E52" s="17"/>
      <c r="F52" s="55">
        <v>-202130</v>
      </c>
      <c r="G52" s="55">
        <v>0</v>
      </c>
      <c r="H52" s="17"/>
      <c r="I52" s="21">
        <f t="shared" si="6"/>
        <v>0</v>
      </c>
      <c r="J52" s="51"/>
    </row>
    <row r="53" spans="1:10" x14ac:dyDescent="0.2">
      <c r="A53" s="53"/>
      <c r="B53" s="54" t="s">
        <v>79</v>
      </c>
      <c r="C53" s="17">
        <v>135781</v>
      </c>
      <c r="D53" s="17">
        <v>4945.3999999999996</v>
      </c>
      <c r="E53" s="17"/>
      <c r="F53" s="55">
        <v>135781</v>
      </c>
      <c r="G53" s="55">
        <v>6404.4</v>
      </c>
      <c r="H53" s="17"/>
      <c r="I53" s="21">
        <f t="shared" si="6"/>
        <v>1459</v>
      </c>
      <c r="J53" s="51"/>
    </row>
    <row r="54" spans="1:10" x14ac:dyDescent="0.2">
      <c r="A54" s="56"/>
      <c r="B54" s="57" t="s">
        <v>80</v>
      </c>
      <c r="C54" s="17">
        <v>0</v>
      </c>
      <c r="D54" s="17">
        <v>4601523.0999999996</v>
      </c>
      <c r="E54" s="17"/>
      <c r="F54" s="55">
        <v>0</v>
      </c>
      <c r="G54" s="55">
        <v>4936336.5</v>
      </c>
      <c r="H54" s="17"/>
      <c r="I54" s="21">
        <f t="shared" si="6"/>
        <v>334813.40000000037</v>
      </c>
      <c r="J54" s="58"/>
    </row>
    <row r="55" spans="1:10" x14ac:dyDescent="0.2">
      <c r="A55" s="59"/>
      <c r="B55" s="60"/>
      <c r="C55" s="61"/>
      <c r="D55" s="61"/>
      <c r="E55" s="62"/>
      <c r="F55" s="63"/>
      <c r="G55" s="63"/>
      <c r="H55" s="62"/>
      <c r="I55" s="62"/>
      <c r="J55" s="64"/>
    </row>
    <row r="56" spans="1:10" x14ac:dyDescent="0.2">
      <c r="A56" s="56"/>
      <c r="B56" s="65" t="s">
        <v>81</v>
      </c>
      <c r="C56" s="66"/>
      <c r="D56" s="20">
        <v>3770523.7</v>
      </c>
      <c r="E56" s="67"/>
      <c r="F56" s="68"/>
      <c r="G56" s="69">
        <v>2979612.1</v>
      </c>
      <c r="H56" s="70"/>
      <c r="I56" s="70"/>
      <c r="J56" s="70"/>
    </row>
    <row r="57" spans="1:10" x14ac:dyDescent="0.2">
      <c r="A57" s="56"/>
      <c r="B57" s="71" t="s">
        <v>82</v>
      </c>
      <c r="C57" s="55"/>
      <c r="D57" s="20">
        <v>3.8757503291889819</v>
      </c>
      <c r="E57" s="67"/>
      <c r="F57" s="68"/>
      <c r="G57" s="69">
        <f>G56/F9*100</f>
        <v>2.6431412194877617</v>
      </c>
      <c r="H57" s="72"/>
      <c r="I57" s="72"/>
      <c r="J57" s="72"/>
    </row>
    <row r="58" spans="1:10" x14ac:dyDescent="0.2">
      <c r="A58" s="56"/>
      <c r="B58" s="57" t="s">
        <v>83</v>
      </c>
      <c r="C58" s="55"/>
      <c r="D58" s="20">
        <v>82500</v>
      </c>
      <c r="E58" s="20"/>
      <c r="F58" s="73"/>
      <c r="G58" s="69">
        <v>55000</v>
      </c>
      <c r="H58" s="72"/>
      <c r="I58" s="72"/>
      <c r="J58" s="72"/>
    </row>
    <row r="59" spans="1:10" x14ac:dyDescent="0.2">
      <c r="A59" s="56"/>
      <c r="B59" s="57" t="s">
        <v>82</v>
      </c>
      <c r="C59" s="55"/>
      <c r="D59" s="20">
        <v>8.4802384920187865E-2</v>
      </c>
      <c r="E59" s="20"/>
      <c r="F59" s="73"/>
      <c r="G59" s="74">
        <f>G58/F9*100</f>
        <v>4.8789158518931675E-2</v>
      </c>
      <c r="H59" s="72"/>
      <c r="I59" s="72"/>
      <c r="J59" s="72"/>
    </row>
    <row r="60" spans="1:10" x14ac:dyDescent="0.2">
      <c r="A60" s="56"/>
      <c r="B60" s="57"/>
      <c r="C60" s="55"/>
      <c r="D60" s="20"/>
      <c r="E60" s="20"/>
      <c r="F60" s="73"/>
      <c r="G60" s="69"/>
      <c r="H60" s="72"/>
      <c r="I60" s="72"/>
      <c r="J60" s="72"/>
    </row>
    <row r="61" spans="1:10" s="79" customFormat="1" ht="12.75" customHeight="1" x14ac:dyDescent="0.2">
      <c r="A61" s="75"/>
      <c r="B61" s="76" t="s">
        <v>84</v>
      </c>
      <c r="C61" s="77"/>
      <c r="D61" s="78">
        <v>34806441</v>
      </c>
      <c r="E61" s="77"/>
      <c r="F61" s="77"/>
      <c r="G61" s="78">
        <v>43283226.799999997</v>
      </c>
      <c r="H61" s="77"/>
      <c r="I61" s="77"/>
      <c r="J61" s="77"/>
    </row>
    <row r="62" spans="1:10" x14ac:dyDescent="0.2">
      <c r="A62" s="80"/>
      <c r="F62" s="81"/>
      <c r="G62" s="81"/>
    </row>
    <row r="63" spans="1:10" x14ac:dyDescent="0.2">
      <c r="G63" s="81"/>
    </row>
    <row r="64" spans="1:10" x14ac:dyDescent="0.2">
      <c r="G64" s="81"/>
    </row>
  </sheetData>
  <mergeCells count="15">
    <mergeCell ref="H1:J1"/>
    <mergeCell ref="E6:E7"/>
    <mergeCell ref="F6:F7"/>
    <mergeCell ref="G6:G7"/>
    <mergeCell ref="H6:H7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</mergeCells>
  <pageMargins left="0.39370078740157483" right="0.39370078740157483" top="0.78740157480314965" bottom="0.39370078740157483" header="0.51181102362204722" footer="0.35433070866141736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cp:lastPrinted>2019-10-21T06:09:55Z</cp:lastPrinted>
  <dcterms:created xsi:type="dcterms:W3CDTF">2019-10-16T12:48:15Z</dcterms:created>
  <dcterms:modified xsi:type="dcterms:W3CDTF">2019-10-21T07:21:14Z</dcterms:modified>
</cp:coreProperties>
</file>