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740"/>
  </bookViews>
  <sheets>
    <sheet name="на 01.12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G45" i="1"/>
  <c r="J45" i="1" s="1"/>
  <c r="F45" i="1"/>
  <c r="F43" i="1"/>
  <c r="J42" i="1"/>
  <c r="I42" i="1"/>
  <c r="H42" i="1"/>
  <c r="K41" i="1"/>
  <c r="J41" i="1"/>
  <c r="I41" i="1"/>
  <c r="H41" i="1"/>
  <c r="G40" i="1"/>
  <c r="J40" i="1" s="1"/>
  <c r="F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G17" i="1"/>
  <c r="H17" i="1" s="1"/>
  <c r="F17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G8" i="1"/>
  <c r="J8" i="1" s="1"/>
  <c r="F8" i="1"/>
  <c r="K8" i="1" l="1"/>
  <c r="I17" i="1"/>
  <c r="K40" i="1"/>
  <c r="H8" i="1"/>
  <c r="J17" i="1"/>
  <c r="H40" i="1"/>
  <c r="G43" i="1"/>
  <c r="I8" i="1"/>
  <c r="K17" i="1"/>
  <c r="I40" i="1"/>
  <c r="I45" i="1"/>
  <c r="J43" i="1" l="1"/>
  <c r="I43" i="1"/>
</calcChain>
</file>

<file path=xl/sharedStrings.xml><?xml version="1.0" encoding="utf-8"?>
<sst xmlns="http://schemas.openxmlformats.org/spreadsheetml/2006/main" count="91" uniqueCount="86">
  <si>
    <t>от 17.12.2020 №02-08/1116</t>
  </si>
  <si>
    <t xml:space="preserve">Информация об исполнении консолидированного бюджета Ленинградской области на 01.12.2020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</si>
  <si>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</si>
  <si>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</si>
  <si>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</si>
  <si>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</si>
  <si>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01.12.2019.</t>
  </si>
  <si>
    <t>на 01.12.2020.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</si>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</sst>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4" fillId="0" borderId="0"/>
    <xf numFmtId="49" fontId="26" fillId="0" borderId="0">
      <alignment horizontal="center"/>
    </xf>
    <xf numFmtId="49" fontId="26" fillId="0" borderId="0">
      <alignment horizontal="center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9">
      <alignment horizontal="center" wrapText="1"/>
    </xf>
    <xf numFmtId="49" fontId="26" fillId="0" borderId="9">
      <alignment horizontal="center" wrapText="1"/>
    </xf>
    <xf numFmtId="49" fontId="26" fillId="0" borderId="10">
      <alignment horizontal="center"/>
    </xf>
    <xf numFmtId="49" fontId="26" fillId="0" borderId="10">
      <alignment horizontal="center"/>
    </xf>
    <xf numFmtId="49" fontId="26" fillId="0" borderId="11"/>
    <xf numFmtId="49" fontId="26" fillId="0" borderId="11"/>
    <xf numFmtId="4" fontId="26" fillId="0" borderId="10">
      <alignment horizontal="right"/>
    </xf>
    <xf numFmtId="4" fontId="26" fillId="0" borderId="10">
      <alignment horizontal="right"/>
    </xf>
    <xf numFmtId="4" fontId="26" fillId="0" borderId="8">
      <alignment horizontal="right"/>
    </xf>
    <xf numFmtId="4" fontId="26" fillId="0" borderId="8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" fontId="26" fillId="0" borderId="12">
      <alignment horizontal="right"/>
    </xf>
    <xf numFmtId="4" fontId="26" fillId="0" borderId="12">
      <alignment horizontal="right"/>
    </xf>
    <xf numFmtId="49" fontId="26" fillId="0" borderId="13">
      <alignment horizontal="center"/>
    </xf>
    <xf numFmtId="49" fontId="26" fillId="0" borderId="13">
      <alignment horizontal="center"/>
    </xf>
    <xf numFmtId="4" fontId="26" fillId="0" borderId="14">
      <alignment horizontal="right"/>
    </xf>
    <xf numFmtId="4" fontId="26" fillId="0" borderId="14">
      <alignment horizontal="right"/>
    </xf>
    <xf numFmtId="0" fontId="26" fillId="0" borderId="15">
      <alignment horizontal="left" wrapText="1"/>
    </xf>
    <xf numFmtId="0" fontId="26" fillId="0" borderId="15">
      <alignment horizontal="left" wrapText="1"/>
    </xf>
    <xf numFmtId="0" fontId="27" fillId="0" borderId="16">
      <alignment horizontal="left" wrapText="1"/>
    </xf>
    <xf numFmtId="0" fontId="27" fillId="0" borderId="16">
      <alignment horizontal="left" wrapText="1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5" fillId="0" borderId="18"/>
    <xf numFmtId="0" fontId="25" fillId="0" borderId="18"/>
    <xf numFmtId="0" fontId="26" fillId="0" borderId="11"/>
    <xf numFmtId="0" fontId="26" fillId="0" borderId="11"/>
    <xf numFmtId="0" fontId="25" fillId="0" borderId="11"/>
    <xf numFmtId="0" fontId="25" fillId="0" borderId="11"/>
    <xf numFmtId="0" fontId="27" fillId="0" borderId="0">
      <alignment horizontal="center"/>
    </xf>
    <xf numFmtId="0" fontId="27" fillId="0" borderId="0">
      <alignment horizontal="center"/>
    </xf>
    <xf numFmtId="0" fontId="27" fillId="0" borderId="11"/>
    <xf numFmtId="0" fontId="27" fillId="0" borderId="11"/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20">
      <alignment horizontal="left" wrapText="1" indent="1"/>
    </xf>
    <xf numFmtId="0" fontId="26" fillId="0" borderId="20">
      <alignment horizontal="left" wrapText="1" indent="1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0" fontId="25" fillId="3" borderId="21"/>
    <xf numFmtId="0" fontId="25" fillId="3" borderId="21"/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26" fillId="0" borderId="11">
      <alignment horizontal="left"/>
    </xf>
    <xf numFmtId="49" fontId="26" fillId="0" borderId="11">
      <alignment horizontal="left"/>
    </xf>
    <xf numFmtId="49" fontId="26" fillId="0" borderId="23">
      <alignment horizontal="center" wrapText="1"/>
    </xf>
    <xf numFmtId="49" fontId="26" fillId="0" borderId="23">
      <alignment horizontal="center" wrapText="1"/>
    </xf>
    <xf numFmtId="49" fontId="26" fillId="0" borderId="23">
      <alignment horizontal="center" shrinkToFit="1"/>
    </xf>
    <xf numFmtId="49" fontId="26" fillId="0" borderId="23">
      <alignment horizontal="center" shrinkToFit="1"/>
    </xf>
    <xf numFmtId="49" fontId="26" fillId="0" borderId="10">
      <alignment horizontal="center" shrinkToFit="1"/>
    </xf>
    <xf numFmtId="49" fontId="26" fillId="0" borderId="10">
      <alignment horizontal="center" shrinkToFit="1"/>
    </xf>
    <xf numFmtId="0" fontId="26" fillId="0" borderId="24">
      <alignment horizontal="left" wrapText="1"/>
    </xf>
    <xf numFmtId="0" fontId="26" fillId="0" borderId="24">
      <alignment horizontal="left" wrapText="1"/>
    </xf>
    <xf numFmtId="0" fontId="26" fillId="0" borderId="15">
      <alignment horizontal="left" wrapText="1" indent="1"/>
    </xf>
    <xf numFmtId="0" fontId="26" fillId="0" borderId="15">
      <alignment horizontal="left" wrapText="1" indent="1"/>
    </xf>
    <xf numFmtId="0" fontId="26" fillId="0" borderId="24">
      <alignment horizontal="left" wrapText="1" indent="2"/>
    </xf>
    <xf numFmtId="0" fontId="26" fillId="0" borderId="24">
      <alignment horizontal="left" wrapText="1" indent="2"/>
    </xf>
    <xf numFmtId="0" fontId="26" fillId="0" borderId="15">
      <alignment horizontal="left" wrapText="1" indent="2"/>
    </xf>
    <xf numFmtId="0" fontId="26" fillId="0" borderId="15">
      <alignment horizontal="left" wrapText="1" indent="2"/>
    </xf>
    <xf numFmtId="0" fontId="25" fillId="0" borderId="25"/>
    <xf numFmtId="0" fontId="25" fillId="0" borderId="25"/>
    <xf numFmtId="0" fontId="25" fillId="0" borderId="26"/>
    <xf numFmtId="0" fontId="25" fillId="0" borderId="26"/>
    <xf numFmtId="0" fontId="27" fillId="0" borderId="27">
      <alignment horizontal="center" vertical="center" textRotation="90" wrapText="1"/>
    </xf>
    <xf numFmtId="0" fontId="27" fillId="0" borderId="27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6" fillId="0" borderId="0">
      <alignment vertical="center"/>
    </xf>
    <xf numFmtId="0" fontId="26" fillId="0" borderId="0">
      <alignment vertical="center"/>
    </xf>
    <xf numFmtId="0" fontId="27" fillId="0" borderId="11">
      <alignment horizontal="center" vertical="center" textRotation="90" wrapText="1"/>
    </xf>
    <xf numFmtId="0" fontId="27" fillId="0" borderId="11">
      <alignment horizontal="center" vertical="center" textRotation="90" wrapText="1"/>
    </xf>
    <xf numFmtId="0" fontId="27" fillId="0" borderId="18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0" fontId="28" fillId="0" borderId="11">
      <alignment wrapText="1"/>
    </xf>
    <xf numFmtId="0" fontId="28" fillId="0" borderId="11">
      <alignment wrapText="1"/>
    </xf>
    <xf numFmtId="0" fontId="28" fillId="0" borderId="28">
      <alignment wrapText="1"/>
    </xf>
    <xf numFmtId="0" fontId="28" fillId="0" borderId="28">
      <alignment wrapText="1"/>
    </xf>
    <xf numFmtId="0" fontId="28" fillId="0" borderId="18">
      <alignment wrapText="1"/>
    </xf>
    <xf numFmtId="0" fontId="28" fillId="0" borderId="18">
      <alignment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7" fillId="0" borderId="29"/>
    <xf numFmtId="0" fontId="27" fillId="0" borderId="29"/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22">
      <alignment horizontal="left" vertical="center" wrapText="1" indent="3"/>
    </xf>
    <xf numFmtId="49" fontId="26" fillId="0" borderId="22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49" fontId="26" fillId="0" borderId="18">
      <alignment horizontal="left" vertical="center" wrapText="1" indent="3"/>
    </xf>
    <xf numFmtId="49" fontId="26" fillId="0" borderId="18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1">
      <alignment horizontal="left" vertical="center" wrapText="1" indent="3"/>
    </xf>
    <xf numFmtId="49" fontId="26" fillId="0" borderId="11">
      <alignment horizontal="left" vertical="center" wrapText="1" indent="3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7" fillId="0" borderId="33">
      <alignment horizontal="center"/>
    </xf>
    <xf numFmtId="49" fontId="27" fillId="0" borderId="33">
      <alignment horizont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49" fontId="26" fillId="0" borderId="23">
      <alignment horizontal="center" vertical="center" wrapText="1"/>
    </xf>
    <xf numFmtId="49" fontId="26" fillId="0" borderId="23">
      <alignment horizontal="center" vertical="center" wrapText="1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11">
      <alignment horizontal="center" vertical="center" wrapText="1"/>
    </xf>
    <xf numFmtId="49" fontId="26" fillId="0" borderId="11">
      <alignment horizontal="center" vertical="center" wrapText="1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23">
      <alignment horizontal="center" vertical="center"/>
    </xf>
    <xf numFmtId="0" fontId="26" fillId="0" borderId="23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9" fontId="26" fillId="0" borderId="23">
      <alignment horizontal="center" vertical="center"/>
    </xf>
    <xf numFmtId="49" fontId="26" fillId="0" borderId="23">
      <alignment horizontal="center" vertical="center"/>
    </xf>
    <xf numFmtId="49" fontId="26" fillId="0" borderId="34">
      <alignment horizontal="center" vertical="center"/>
    </xf>
    <xf numFmtId="49" fontId="26" fillId="0" borderId="34">
      <alignment horizontal="center" vertical="center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49" fontId="26" fillId="0" borderId="11">
      <alignment horizontal="center"/>
    </xf>
    <xf numFmtId="49" fontId="26" fillId="0" borderId="11">
      <alignment horizontal="center"/>
    </xf>
    <xf numFmtId="0" fontId="26" fillId="0" borderId="18">
      <alignment horizontal="center"/>
    </xf>
    <xf numFmtId="0" fontId="26" fillId="0" borderId="18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11"/>
    <xf numFmtId="49" fontId="26" fillId="0" borderId="11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5"/>
    <xf numFmtId="0" fontId="26" fillId="0" borderId="25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11">
      <alignment horizontal="right"/>
    </xf>
    <xf numFmtId="4" fontId="26" fillId="0" borderId="11">
      <alignment horizontal="right"/>
    </xf>
    <xf numFmtId="0" fontId="26" fillId="0" borderId="18"/>
    <xf numFmtId="0" fontId="26" fillId="0" borderId="18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11">
      <alignment horizontal="center"/>
    </xf>
    <xf numFmtId="0" fontId="26" fillId="0" borderId="11">
      <alignment horizontal="center"/>
    </xf>
    <xf numFmtId="49" fontId="26" fillId="0" borderId="18">
      <alignment horizontal="center"/>
    </xf>
    <xf numFmtId="49" fontId="26" fillId="0" borderId="18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5">
      <alignment horizontal="right"/>
    </xf>
    <xf numFmtId="4" fontId="26" fillId="0" borderId="25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6">
      <alignment horizontal="right"/>
    </xf>
    <xf numFmtId="4" fontId="26" fillId="0" borderId="26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6"/>
    <xf numFmtId="0" fontId="26" fillId="0" borderId="26"/>
    <xf numFmtId="0" fontId="30" fillId="0" borderId="40"/>
    <xf numFmtId="0" fontId="30" fillId="0" borderId="40"/>
    <xf numFmtId="0" fontId="25" fillId="3" borderId="0"/>
    <xf numFmtId="0" fontId="25" fillId="3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3" borderId="11"/>
    <xf numFmtId="0" fontId="25" fillId="3" borderId="11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5" fillId="3" borderId="41"/>
    <xf numFmtId="0" fontId="25" fillId="3" borderId="41"/>
    <xf numFmtId="0" fontId="26" fillId="0" borderId="42">
      <alignment horizontal="left" wrapText="1"/>
    </xf>
    <xf numFmtId="0" fontId="26" fillId="0" borderId="42">
      <alignment horizontal="left" wrapText="1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0" fontId="26" fillId="0" borderId="13">
      <alignment horizontal="left" wrapText="1" indent="2"/>
    </xf>
    <xf numFmtId="0" fontId="26" fillId="0" borderId="13">
      <alignment horizontal="left" wrapText="1" indent="2"/>
    </xf>
    <xf numFmtId="0" fontId="25" fillId="3" borderId="18"/>
    <xf numFmtId="0" fontId="25" fillId="3" borderId="18"/>
    <xf numFmtId="0" fontId="32" fillId="0" borderId="0">
      <alignment horizontal="center" wrapText="1"/>
    </xf>
    <xf numFmtId="0" fontId="32" fillId="0" borderId="0">
      <alignment horizontal="center" wrapTex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0" fontId="26" fillId="0" borderId="11">
      <alignment wrapText="1"/>
    </xf>
    <xf numFmtId="0" fontId="26" fillId="0" borderId="11">
      <alignment wrapText="1"/>
    </xf>
    <xf numFmtId="0" fontId="26" fillId="0" borderId="41">
      <alignment wrapText="1"/>
    </xf>
    <xf numFmtId="0" fontId="26" fillId="0" borderId="41">
      <alignment wrapText="1"/>
    </xf>
    <xf numFmtId="0" fontId="26" fillId="0" borderId="18">
      <alignment horizontal="left"/>
    </xf>
    <xf numFmtId="0" fontId="26" fillId="0" borderId="18">
      <alignment horizontal="left"/>
    </xf>
    <xf numFmtId="0" fontId="25" fillId="3" borderId="43"/>
    <xf numFmtId="0" fontId="25" fillId="3" borderId="43"/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34">
      <alignment horizontal="center"/>
    </xf>
    <xf numFmtId="49" fontId="26" fillId="0" borderId="34">
      <alignment horizontal="center"/>
    </xf>
    <xf numFmtId="0" fontId="25" fillId="3" borderId="44"/>
    <xf numFmtId="0" fontId="25" fillId="3" borderId="44"/>
    <xf numFmtId="0" fontId="26" fillId="0" borderId="37"/>
    <xf numFmtId="0" fontId="26" fillId="0" borderId="37"/>
    <xf numFmtId="0" fontId="26" fillId="0" borderId="0">
      <alignment horizontal="center"/>
    </xf>
    <xf numFmtId="0" fontId="26" fillId="0" borderId="0">
      <alignment horizontal="center"/>
    </xf>
    <xf numFmtId="49" fontId="26" fillId="0" borderId="18"/>
    <xf numFmtId="49" fontId="26" fillId="0" borderId="18"/>
    <xf numFmtId="49" fontId="26" fillId="0" borderId="0"/>
    <xf numFmtId="49" fontId="26" fillId="0" borderId="0"/>
    <xf numFmtId="49" fontId="26" fillId="0" borderId="8">
      <alignment horizontal="center"/>
    </xf>
    <xf numFmtId="49" fontId="26" fillId="0" borderId="8">
      <alignment horizontal="center"/>
    </xf>
    <xf numFmtId="49" fontId="26" fillId="0" borderId="25">
      <alignment horizontal="center"/>
    </xf>
    <xf numFmtId="49" fontId="26" fillId="0" borderId="25">
      <alignment horizontal="center"/>
    </xf>
    <xf numFmtId="49" fontId="26" fillId="0" borderId="28">
      <alignment horizontal="center"/>
    </xf>
    <xf numFmtId="49" fontId="26" fillId="0" borderId="28">
      <alignment horizontal="center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25" fillId="3" borderId="45"/>
    <xf numFmtId="0" fontId="25" fillId="3" borderId="45"/>
    <xf numFmtId="4" fontId="26" fillId="0" borderId="28">
      <alignment horizontal="right"/>
    </xf>
    <xf numFmtId="4" fontId="26" fillId="0" borderId="28">
      <alignment horizontal="right"/>
    </xf>
    <xf numFmtId="0" fontId="26" fillId="4" borderId="37"/>
    <xf numFmtId="0" fontId="26" fillId="4" borderId="37"/>
    <xf numFmtId="0" fontId="26" fillId="4" borderId="0"/>
    <xf numFmtId="0" fontId="26" fillId="4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6"/>
    <xf numFmtId="0" fontId="34" fillId="0" borderId="46"/>
    <xf numFmtId="49" fontId="35" fillId="0" borderId="47">
      <alignment horizontal="right"/>
    </xf>
    <xf numFmtId="49" fontId="35" fillId="0" borderId="47">
      <alignment horizontal="right"/>
    </xf>
    <xf numFmtId="0" fontId="26" fillId="0" borderId="47">
      <alignment horizontal="right"/>
    </xf>
    <xf numFmtId="0" fontId="26" fillId="0" borderId="47">
      <alignment horizontal="right"/>
    </xf>
    <xf numFmtId="0" fontId="34" fillId="0" borderId="11"/>
    <xf numFmtId="0" fontId="34" fillId="0" borderId="11"/>
    <xf numFmtId="0" fontId="26" fillId="0" borderId="38">
      <alignment horizontal="center"/>
    </xf>
    <xf numFmtId="0" fontId="26" fillId="0" borderId="38">
      <alignment horizontal="center"/>
    </xf>
    <xf numFmtId="49" fontId="25" fillId="0" borderId="48">
      <alignment horizontal="center"/>
    </xf>
    <xf numFmtId="49" fontId="25" fillId="0" borderId="48">
      <alignment horizontal="center"/>
    </xf>
    <xf numFmtId="165" fontId="26" fillId="0" borderId="16">
      <alignment horizontal="center"/>
    </xf>
    <xf numFmtId="165" fontId="26" fillId="0" borderId="16">
      <alignment horizontal="center"/>
    </xf>
    <xf numFmtId="0" fontId="26" fillId="0" borderId="49">
      <alignment horizontal="center"/>
    </xf>
    <xf numFmtId="0" fontId="26" fillId="0" borderId="49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49" fontId="26" fillId="0" borderId="16">
      <alignment horizontal="center"/>
    </xf>
    <xf numFmtId="49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"/>
    </xf>
    <xf numFmtId="49" fontId="26" fillId="0" borderId="50">
      <alignment horizontal="center"/>
    </xf>
    <xf numFmtId="49" fontId="26" fillId="0" borderId="50">
      <alignment horizontal="center"/>
    </xf>
    <xf numFmtId="0" fontId="30" fillId="0" borderId="37"/>
    <xf numFmtId="0" fontId="30" fillId="0" borderId="37"/>
    <xf numFmtId="0" fontId="34" fillId="0" borderId="0"/>
    <xf numFmtId="0" fontId="34" fillId="0" borderId="0"/>
    <xf numFmtId="0" fontId="25" fillId="0" borderId="51"/>
    <xf numFmtId="0" fontId="25" fillId="0" borderId="51"/>
    <xf numFmtId="0" fontId="25" fillId="0" borderId="40"/>
    <xf numFmtId="0" fontId="25" fillId="0" borderId="40"/>
    <xf numFmtId="4" fontId="26" fillId="0" borderId="13">
      <alignment horizontal="right"/>
    </xf>
    <xf numFmtId="4" fontId="26" fillId="0" borderId="13">
      <alignment horizontal="right"/>
    </xf>
    <xf numFmtId="49" fontId="26" fillId="0" borderId="26">
      <alignment horizontal="center"/>
    </xf>
    <xf numFmtId="49" fontId="26" fillId="0" borderId="26">
      <alignment horizontal="center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24">
      <alignment horizontal="left" wrapText="1" indent="1"/>
    </xf>
    <xf numFmtId="0" fontId="26" fillId="0" borderId="24">
      <alignment horizontal="left" wrapText="1" indent="1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0" fontId="25" fillId="3" borderId="53"/>
    <xf numFmtId="0" fontId="25" fillId="3" borderId="53"/>
    <xf numFmtId="0" fontId="26" fillId="4" borderId="21"/>
    <xf numFmtId="0" fontId="26" fillId="4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5" fillId="0" borderId="0"/>
    <xf numFmtId="49" fontId="25" fillId="0" borderId="0"/>
    <xf numFmtId="0" fontId="26" fillId="0" borderId="0">
      <alignment horizontal="right"/>
    </xf>
    <xf numFmtId="0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11">
      <alignment horizontal="left"/>
    </xf>
    <xf numFmtId="0" fontId="26" fillId="0" borderId="11">
      <alignment horizontal="left"/>
    </xf>
    <xf numFmtId="0" fontId="26" fillId="0" borderId="20">
      <alignment horizontal="left" wrapText="1"/>
    </xf>
    <xf numFmtId="0" fontId="26" fillId="0" borderId="20">
      <alignment horizontal="left" wrapText="1"/>
    </xf>
    <xf numFmtId="0" fontId="26" fillId="0" borderId="41"/>
    <xf numFmtId="0" fontId="26" fillId="0" borderId="41"/>
    <xf numFmtId="0" fontId="27" fillId="0" borderId="54">
      <alignment horizontal="left" wrapText="1"/>
    </xf>
    <xf numFmtId="0" fontId="27" fillId="0" borderId="54">
      <alignment horizontal="left" wrapText="1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49" fontId="26" fillId="0" borderId="0">
      <alignment horizontal="center" wrapText="1"/>
    </xf>
    <xf numFmtId="49" fontId="26" fillId="0" borderId="0">
      <alignment horizontal="center" wrapText="1"/>
    </xf>
    <xf numFmtId="49" fontId="26" fillId="0" borderId="34">
      <alignment horizontal="center" wrapText="1"/>
    </xf>
    <xf numFmtId="49" fontId="26" fillId="0" borderId="34">
      <alignment horizontal="center" wrapText="1"/>
    </xf>
    <xf numFmtId="0" fontId="26" fillId="0" borderId="55"/>
    <xf numFmtId="0" fontId="26" fillId="0" borderId="55"/>
    <xf numFmtId="0" fontId="26" fillId="0" borderId="56">
      <alignment horizontal="center" wrapText="1"/>
    </xf>
    <xf numFmtId="0" fontId="26" fillId="0" borderId="56">
      <alignment horizontal="center" wrapText="1"/>
    </xf>
    <xf numFmtId="0" fontId="25" fillId="3" borderId="37"/>
    <xf numFmtId="0" fontId="25" fillId="3" borderId="37"/>
    <xf numFmtId="49" fontId="26" fillId="0" borderId="23">
      <alignment horizontal="center"/>
    </xf>
    <xf numFmtId="49" fontId="26" fillId="0" borderId="23">
      <alignment horizontal="center"/>
    </xf>
    <xf numFmtId="0" fontId="25" fillId="0" borderId="37"/>
    <xf numFmtId="0" fontId="25" fillId="0" borderId="37"/>
    <xf numFmtId="0" fontId="24" fillId="0" borderId="0"/>
    <xf numFmtId="0" fontId="37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/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5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4" fillId="2" borderId="6" xfId="0" applyNumberFormat="1" applyFont="1" applyFill="1" applyBorder="1" applyAlignment="1">
      <alignment horizontal="center" vertical="center" wrapText="1" shrinkToFit="1"/>
    </xf>
    <xf numFmtId="164" fontId="4" fillId="2" borderId="6" xfId="0" applyNumberFormat="1" applyFont="1" applyFill="1" applyBorder="1" applyAlignment="1">
      <alignment horizontal="center" vertical="center" wrapText="1" shrinkToFit="1"/>
    </xf>
    <xf numFmtId="0" fontId="5" fillId="2" borderId="6" xfId="0" applyNumberFormat="1" applyFont="1" applyFill="1" applyBorder="1" applyAlignment="1">
      <alignment horizontal="center" vertical="center" wrapText="1" shrinkToFit="1"/>
    </xf>
    <xf numFmtId="164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10" fillId="2" borderId="7" xfId="0" applyNumberFormat="1" applyFont="1" applyFill="1" applyBorder="1" applyAlignment="1">
      <alignment horizontal="center" vertical="center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center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center" shrinkToFit="1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12" fillId="2" borderId="7" xfId="2" applyNumberFormat="1" applyFont="1" applyFill="1" applyBorder="1" applyAlignment="1">
      <alignment horizontal="center" vertical="center"/>
    </xf>
    <xf numFmtId="164" fontId="13" fillId="2" borderId="7" xfId="2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left" vertical="top" wrapText="1" shrinkToFit="1"/>
    </xf>
    <xf numFmtId="164" fontId="12" fillId="2" borderId="7" xfId="1" applyNumberFormat="1" applyFont="1" applyFill="1" applyBorder="1" applyAlignment="1">
      <alignment horizontal="center" vertical="top"/>
    </xf>
    <xf numFmtId="164" fontId="12" fillId="2" borderId="7" xfId="2" applyNumberFormat="1" applyFont="1" applyFill="1" applyBorder="1" applyAlignment="1">
      <alignment horizontal="center" vertical="top"/>
    </xf>
    <xf numFmtId="164" fontId="13" fillId="2" borderId="7" xfId="1" applyNumberFormat="1" applyFont="1" applyFill="1" applyBorder="1" applyAlignment="1">
      <alignment horizontal="center" vertical="top"/>
    </xf>
    <xf numFmtId="164" fontId="13" fillId="2" borderId="7" xfId="2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0" fontId="14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justify" vertical="top" wrapText="1" shrinkToFit="1"/>
    </xf>
    <xf numFmtId="164" fontId="9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shrinkToFit="1"/>
    </xf>
    <xf numFmtId="164" fontId="11" fillId="2" borderId="7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shrinkToFit="1"/>
    </xf>
    <xf numFmtId="164" fontId="15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5" fillId="2" borderId="7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4" fontId="17" fillId="2" borderId="7" xfId="0" applyNumberFormat="1" applyFont="1" applyFill="1" applyBorder="1" applyAlignment="1">
      <alignment horizontal="center" vertical="center" shrinkToFit="1"/>
    </xf>
    <xf numFmtId="49" fontId="10" fillId="2" borderId="7" xfId="0" applyNumberFormat="1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0" fontId="6" fillId="2" borderId="7" xfId="0" applyFont="1" applyFill="1" applyBorder="1"/>
    <xf numFmtId="49" fontId="18" fillId="2" borderId="7" xfId="0" applyNumberFormat="1" applyFont="1" applyFill="1" applyBorder="1" applyAlignment="1">
      <alignment horizontal="center" vertical="center" wrapText="1" shrinkToFit="1"/>
    </xf>
    <xf numFmtId="0" fontId="18" fillId="2" borderId="7" xfId="0" applyFont="1" applyFill="1" applyBorder="1" applyAlignment="1">
      <alignment horizontal="left" vertical="top" wrapText="1" shrinkToFit="1"/>
    </xf>
    <xf numFmtId="0" fontId="4" fillId="2" borderId="7" xfId="0" applyNumberFormat="1" applyFont="1" applyFill="1" applyBorder="1" applyAlignment="1">
      <alignment horizontal="left" vertical="top" wrapText="1" shrinkToFit="1"/>
    </xf>
    <xf numFmtId="164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vertical="top" wrapText="1" shrinkToFit="1"/>
    </xf>
    <xf numFmtId="0" fontId="0" fillId="2" borderId="0" xfId="0" applyFill="1" applyAlignment="1">
      <alignment vertical="top" wrapText="1" shrinkToFit="1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vertical="top" wrapText="1" shrinkToFi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vertical="top" wrapText="1" shrinkToFit="1"/>
    </xf>
    <xf numFmtId="164" fontId="4" fillId="2" borderId="0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Border="1" applyAlignment="1">
      <alignment horizontal="center" vertical="top" wrapText="1" shrinkToFit="1"/>
    </xf>
    <xf numFmtId="164" fontId="6" fillId="2" borderId="0" xfId="0" applyNumberFormat="1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vertical="top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vertical="top" shrinkToFit="1"/>
    </xf>
    <xf numFmtId="164" fontId="20" fillId="2" borderId="7" xfId="3" applyNumberFormat="1" applyFont="1" applyFill="1" applyBorder="1" applyAlignment="1">
      <alignment horizontal="center" vertical="center" shrinkToFit="1"/>
    </xf>
    <xf numFmtId="164" fontId="0" fillId="2" borderId="7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164" fontId="21" fillId="2" borderId="7" xfId="0" applyNumberFormat="1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164" fontId="6" fillId="2" borderId="7" xfId="3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top" shrinkToFit="1"/>
    </xf>
    <xf numFmtId="164" fontId="1" fillId="2" borderId="7" xfId="0" applyNumberFormat="1" applyFont="1" applyFill="1" applyBorder="1" applyAlignment="1">
      <alignment horizontal="center" vertical="center" shrinkToFit="1"/>
    </xf>
    <xf numFmtId="164" fontId="22" fillId="2" borderId="7" xfId="0" applyNumberFormat="1" applyFont="1" applyFill="1" applyBorder="1" applyAlignment="1">
      <alignment horizontal="center" vertical="center" shrinkToFit="1"/>
    </xf>
    <xf numFmtId="4" fontId="3" fillId="2" borderId="7" xfId="0" applyNumberFormat="1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15" fillId="2" borderId="0" xfId="0" applyFont="1" applyFill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70" zoomScaleNormal="70" workbookViewId="0">
      <selection activeCell="A2" sqref="A2:K2"/>
    </sheetView>
  </sheetViews>
  <sheetFormatPr defaultRowHeight="12.75" x14ac:dyDescent="0.2"/>
  <cols>
    <col min="1" max="1" width="10.7109375" style="1" customWidth="1"/>
    <col min="2" max="2" width="93.5703125" style="1" customWidth="1"/>
    <col min="3" max="3" width="17.28515625" style="1" customWidth="1"/>
    <col min="4" max="4" width="18" style="1" customWidth="1"/>
    <col min="5" max="5" width="13.7109375" style="1" customWidth="1"/>
    <col min="6" max="6" width="19.7109375" style="2" customWidth="1"/>
    <col min="7" max="7" width="19.28515625" style="2" customWidth="1"/>
    <col min="8" max="8" width="13" style="106" customWidth="1"/>
    <col min="9" max="9" width="13.7109375" style="106" hidden="1" customWidth="1"/>
    <col min="10" max="10" width="13.7109375" style="106" customWidth="1"/>
    <col min="11" max="11" width="9.140625" style="106"/>
    <col min="12" max="16384" width="9.140625" style="1"/>
  </cols>
  <sheetData>
    <row r="1" spans="1:11" x14ac:dyDescent="0.2">
      <c r="G1" s="3" t="s">
        <v>0</v>
      </c>
      <c r="H1" s="3"/>
      <c r="I1" s="3"/>
      <c r="J1" s="3"/>
      <c r="K1" s="3"/>
    </row>
    <row r="2" spans="1:11" ht="15.7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6"/>
      <c r="B4" s="7"/>
      <c r="C4" s="7"/>
      <c r="D4" s="7"/>
      <c r="E4" s="7"/>
      <c r="F4" s="7"/>
      <c r="G4" s="7"/>
      <c r="H4" s="8"/>
      <c r="I4" s="8"/>
      <c r="J4" s="8"/>
      <c r="K4" s="9" t="s">
        <v>3</v>
      </c>
    </row>
    <row r="5" spans="1:11" x14ac:dyDescent="0.2">
      <c r="A5" s="10" t="s">
        <v>4</v>
      </c>
      <c r="B5" s="10" t="s">
        <v>5</v>
      </c>
      <c r="C5" s="11" t="s">
        <v>6</v>
      </c>
      <c r="D5" s="12"/>
      <c r="E5" s="13"/>
      <c r="F5" s="14" t="s">
        <v>7</v>
      </c>
      <c r="G5" s="15"/>
      <c r="H5" s="16"/>
      <c r="I5" s="17" t="s">
        <v>8</v>
      </c>
      <c r="J5" s="17" t="s">
        <v>8</v>
      </c>
      <c r="K5" s="18" t="s">
        <v>9</v>
      </c>
    </row>
    <row r="6" spans="1:11" x14ac:dyDescent="0.2">
      <c r="A6" s="19"/>
      <c r="B6" s="19"/>
      <c r="C6" s="20" t="s">
        <v>10</v>
      </c>
      <c r="D6" s="20" t="s">
        <v>11</v>
      </c>
      <c r="E6" s="20" t="s">
        <v>12</v>
      </c>
      <c r="F6" s="21" t="s">
        <v>10</v>
      </c>
      <c r="G6" s="21" t="s">
        <v>11</v>
      </c>
      <c r="H6" s="22" t="s">
        <v>12</v>
      </c>
      <c r="I6" s="23"/>
      <c r="J6" s="23"/>
      <c r="K6" s="24"/>
    </row>
    <row r="7" spans="1:11" x14ac:dyDescent="0.2">
      <c r="A7" s="25"/>
      <c r="B7" s="25"/>
      <c r="C7" s="26"/>
      <c r="D7" s="26"/>
      <c r="E7" s="26"/>
      <c r="F7" s="27"/>
      <c r="G7" s="27"/>
      <c r="H7" s="28"/>
      <c r="I7" s="29"/>
      <c r="J7" s="29"/>
      <c r="K7" s="30"/>
    </row>
    <row r="8" spans="1:11" x14ac:dyDescent="0.2">
      <c r="A8" s="31"/>
      <c r="B8" s="32" t="s">
        <v>13</v>
      </c>
      <c r="C8" s="33">
        <v>172986799.50558999</v>
      </c>
      <c r="D8" s="33">
        <v>158730892.33677</v>
      </c>
      <c r="E8" s="34">
        <v>91.758962412412686</v>
      </c>
      <c r="F8" s="33">
        <f>F9+F14</f>
        <v>191564065.81483001</v>
      </c>
      <c r="G8" s="33">
        <f>G9+G14</f>
        <v>173239457.69999999</v>
      </c>
      <c r="H8" s="35">
        <f t="shared" ref="H8:H15" si="0">G8/F8*100</f>
        <v>90.434214247392845</v>
      </c>
      <c r="I8" s="35">
        <f>G8-D8</f>
        <v>14508565.36322999</v>
      </c>
      <c r="J8" s="35">
        <f>G8-D8</f>
        <v>14508565.36322999</v>
      </c>
      <c r="K8" s="35">
        <f>G8/D8*100</f>
        <v>109.14035393466321</v>
      </c>
    </row>
    <row r="9" spans="1:11" x14ac:dyDescent="0.2">
      <c r="A9" s="31"/>
      <c r="B9" s="36" t="s">
        <v>14</v>
      </c>
      <c r="C9" s="37">
        <v>160185555.41338</v>
      </c>
      <c r="D9" s="37">
        <v>149889160.41402999</v>
      </c>
      <c r="E9" s="38">
        <v>93.572207573411475</v>
      </c>
      <c r="F9" s="39">
        <v>169447287.46779999</v>
      </c>
      <c r="G9" s="39">
        <v>154192845.5</v>
      </c>
      <c r="H9" s="40">
        <f t="shared" si="0"/>
        <v>90.997529558743281</v>
      </c>
      <c r="I9" s="40">
        <f t="shared" ref="I9:I14" si="1">G9-D9</f>
        <v>4303685.0859700143</v>
      </c>
      <c r="J9" s="40">
        <f t="shared" ref="J9:J14" si="2">G9-D9</f>
        <v>4303685.0859700143</v>
      </c>
      <c r="K9" s="40">
        <f t="shared" ref="K9:K14" si="3">G9/D9*100</f>
        <v>102.87124504139071</v>
      </c>
    </row>
    <row r="10" spans="1:11" x14ac:dyDescent="0.2">
      <c r="A10" s="31"/>
      <c r="B10" s="41" t="s">
        <v>15</v>
      </c>
      <c r="C10" s="42">
        <v>58759381.100000001</v>
      </c>
      <c r="D10" s="38">
        <v>54799363.173069999</v>
      </c>
      <c r="E10" s="38">
        <v>93.260620086874951</v>
      </c>
      <c r="F10" s="43">
        <v>62527931.299999997</v>
      </c>
      <c r="G10" s="44">
        <v>59641732.310660005</v>
      </c>
      <c r="H10" s="40">
        <f t="shared" si="0"/>
        <v>95.384144446595514</v>
      </c>
      <c r="I10" s="40">
        <f t="shared" si="1"/>
        <v>4842369.137590006</v>
      </c>
      <c r="J10" s="40">
        <f t="shared" si="2"/>
        <v>4842369.137590006</v>
      </c>
      <c r="K10" s="40">
        <f t="shared" si="3"/>
        <v>108.83654272093747</v>
      </c>
    </row>
    <row r="11" spans="1:11" x14ac:dyDescent="0.2">
      <c r="A11" s="31"/>
      <c r="B11" s="45" t="s">
        <v>16</v>
      </c>
      <c r="C11" s="46">
        <v>45699107.516669996</v>
      </c>
      <c r="D11" s="47">
        <v>40806621.956430003</v>
      </c>
      <c r="E11" s="38">
        <v>89.294133242196622</v>
      </c>
      <c r="F11" s="48">
        <v>49013093.304129995</v>
      </c>
      <c r="G11" s="49">
        <v>42778475.835670002</v>
      </c>
      <c r="H11" s="40">
        <f t="shared" si="0"/>
        <v>87.279689878429593</v>
      </c>
      <c r="I11" s="40">
        <f t="shared" si="1"/>
        <v>1971853.8792399988</v>
      </c>
      <c r="J11" s="40">
        <f t="shared" si="2"/>
        <v>1971853.8792399988</v>
      </c>
      <c r="K11" s="40">
        <f t="shared" si="3"/>
        <v>104.83219091584053</v>
      </c>
    </row>
    <row r="12" spans="1:11" ht="15" customHeight="1" x14ac:dyDescent="0.2">
      <c r="A12" s="31"/>
      <c r="B12" s="50" t="s">
        <v>17</v>
      </c>
      <c r="C12" s="46">
        <v>28458887.64421</v>
      </c>
      <c r="D12" s="47">
        <v>27237847.932020001</v>
      </c>
      <c r="E12" s="38">
        <v>95.709460863490847</v>
      </c>
      <c r="F12" s="48">
        <v>30493760.962869998</v>
      </c>
      <c r="G12" s="49">
        <v>26403295.994229998</v>
      </c>
      <c r="H12" s="40">
        <f t="shared" si="0"/>
        <v>86.585895476715208</v>
      </c>
      <c r="I12" s="40">
        <f t="shared" si="1"/>
        <v>-834551.93779000267</v>
      </c>
      <c r="J12" s="40">
        <f t="shared" si="2"/>
        <v>-834551.93779000267</v>
      </c>
      <c r="K12" s="40">
        <f t="shared" si="3"/>
        <v>96.936057724263421</v>
      </c>
    </row>
    <row r="13" spans="1:11" x14ac:dyDescent="0.2">
      <c r="A13" s="31"/>
      <c r="B13" s="50" t="s">
        <v>18</v>
      </c>
      <c r="C13" s="46">
        <v>9463628.4739800002</v>
      </c>
      <c r="D13" s="47">
        <v>9196744.1502400003</v>
      </c>
      <c r="E13" s="38">
        <v>97.179894324108446</v>
      </c>
      <c r="F13" s="48">
        <v>11388121.890010001</v>
      </c>
      <c r="G13" s="49">
        <v>10077341.51015</v>
      </c>
      <c r="H13" s="40">
        <f t="shared" si="0"/>
        <v>88.489933700043593</v>
      </c>
      <c r="I13" s="40">
        <f t="shared" si="1"/>
        <v>880597.35991000012</v>
      </c>
      <c r="J13" s="40">
        <f t="shared" si="2"/>
        <v>880597.35991000012</v>
      </c>
      <c r="K13" s="40">
        <f t="shared" si="3"/>
        <v>109.5750990298781</v>
      </c>
    </row>
    <row r="14" spans="1:11" x14ac:dyDescent="0.2">
      <c r="A14" s="31"/>
      <c r="B14" s="51" t="s">
        <v>19</v>
      </c>
      <c r="C14" s="46">
        <v>12801244.092209999</v>
      </c>
      <c r="D14" s="47">
        <v>8841731.9227399994</v>
      </c>
      <c r="E14" s="38">
        <v>69.069317474545315</v>
      </c>
      <c r="F14" s="48">
        <v>22116778.347029999</v>
      </c>
      <c r="G14" s="49">
        <v>19046612.199999999</v>
      </c>
      <c r="H14" s="40">
        <f t="shared" si="0"/>
        <v>86.118384428072531</v>
      </c>
      <c r="I14" s="40">
        <f t="shared" si="1"/>
        <v>10204880.27726</v>
      </c>
      <c r="J14" s="40">
        <f t="shared" si="2"/>
        <v>10204880.27726</v>
      </c>
      <c r="K14" s="40">
        <f t="shared" si="3"/>
        <v>215.41720973256525</v>
      </c>
    </row>
    <row r="15" spans="1:11" x14ac:dyDescent="0.2">
      <c r="A15" s="31"/>
      <c r="B15" s="51" t="s">
        <v>20</v>
      </c>
      <c r="C15" s="46">
        <v>12070856.71878</v>
      </c>
      <c r="D15" s="47">
        <v>8342230.1191999996</v>
      </c>
      <c r="E15" s="38">
        <v>69.110505687811269</v>
      </c>
      <c r="F15" s="48">
        <v>19061649.896869998</v>
      </c>
      <c r="G15" s="49">
        <v>17105076.976610001</v>
      </c>
      <c r="H15" s="40">
        <f t="shared" si="0"/>
        <v>89.735553161212593</v>
      </c>
      <c r="I15" s="40">
        <f>G15-D15</f>
        <v>8762846.8574100025</v>
      </c>
      <c r="J15" s="40">
        <f>G15-D15</f>
        <v>8762846.8574100025</v>
      </c>
      <c r="K15" s="40">
        <f>G15/D15*100</f>
        <v>205.04201792805898</v>
      </c>
    </row>
    <row r="16" spans="1:11" x14ac:dyDescent="0.2">
      <c r="A16" s="31"/>
      <c r="B16" s="52"/>
      <c r="C16" s="37"/>
      <c r="D16" s="37"/>
      <c r="E16" s="53"/>
      <c r="F16" s="37"/>
      <c r="G16" s="37"/>
      <c r="H16" s="40"/>
      <c r="I16" s="40"/>
      <c r="J16" s="40"/>
      <c r="K16" s="40"/>
    </row>
    <row r="17" spans="1:11" x14ac:dyDescent="0.2">
      <c r="A17" s="31"/>
      <c r="B17" s="54" t="s">
        <v>21</v>
      </c>
      <c r="C17" s="55">
        <v>186597428.20573997</v>
      </c>
      <c r="D17" s="55">
        <v>144877753.15432</v>
      </c>
      <c r="E17" s="56">
        <v>77.641880998798982</v>
      </c>
      <c r="F17" s="55">
        <f>F18+F23+F24+F27+F32+F33+F34+F35+F36+F37+F38+F39+F41+F42</f>
        <v>217408482.55691004</v>
      </c>
      <c r="G17" s="55">
        <f>G18+G23+G24+G27+G32+G33+G34+G35+G36+G37+G38+G39+G41+G42</f>
        <v>169855109.31953996</v>
      </c>
      <c r="H17" s="57">
        <f>G17/F17*100</f>
        <v>78.127176696096839</v>
      </c>
      <c r="I17" s="57">
        <f t="shared" ref="I17:I43" si="4">G17-D17</f>
        <v>24977356.165219963</v>
      </c>
      <c r="J17" s="57">
        <f t="shared" ref="J17:J42" si="5">G17-D17</f>
        <v>24977356.165219963</v>
      </c>
      <c r="K17" s="57">
        <f t="shared" ref="K17:K41" si="6">G17/D17*100</f>
        <v>117.24029785208965</v>
      </c>
    </row>
    <row r="18" spans="1:11" x14ac:dyDescent="0.2">
      <c r="A18" s="58" t="s">
        <v>22</v>
      </c>
      <c r="B18" s="32" t="s">
        <v>23</v>
      </c>
      <c r="C18" s="59">
        <v>16685423.959120002</v>
      </c>
      <c r="D18" s="59">
        <v>12582467.24357</v>
      </c>
      <c r="E18" s="56">
        <v>75.409934289938207</v>
      </c>
      <c r="F18" s="60">
        <v>17862859.059919998</v>
      </c>
      <c r="G18" s="60">
        <v>13010597.6</v>
      </c>
      <c r="H18" s="57">
        <f t="shared" ref="H18:H42" si="7">G18/F18*100</f>
        <v>72.836031210662583</v>
      </c>
      <c r="I18" s="57">
        <f t="shared" si="4"/>
        <v>428130.35642999969</v>
      </c>
      <c r="J18" s="57">
        <f t="shared" si="5"/>
        <v>428130.35642999969</v>
      </c>
      <c r="K18" s="57">
        <f t="shared" si="6"/>
        <v>103.40259464334221</v>
      </c>
    </row>
    <row r="19" spans="1:11" ht="25.5" x14ac:dyDescent="0.2">
      <c r="A19" s="61" t="s">
        <v>24</v>
      </c>
      <c r="B19" s="41" t="s">
        <v>25</v>
      </c>
      <c r="C19" s="62">
        <v>8263650.5882600006</v>
      </c>
      <c r="D19" s="62">
        <v>6640662.2126199994</v>
      </c>
      <c r="E19" s="63">
        <v>80.35991044991971</v>
      </c>
      <c r="F19" s="62">
        <v>8640548.57852</v>
      </c>
      <c r="G19" s="62">
        <v>6745374.8012100002</v>
      </c>
      <c r="H19" s="64">
        <f t="shared" si="7"/>
        <v>78.066510938653678</v>
      </c>
      <c r="I19" s="64">
        <f t="shared" si="4"/>
        <v>104712.58859000076</v>
      </c>
      <c r="J19" s="64">
        <f t="shared" si="5"/>
        <v>104712.58859000076</v>
      </c>
      <c r="K19" s="64">
        <f t="shared" si="6"/>
        <v>101.57683955661835</v>
      </c>
    </row>
    <row r="20" spans="1:11" x14ac:dyDescent="0.2">
      <c r="A20" s="65" t="s">
        <v>26</v>
      </c>
      <c r="B20" s="41" t="s">
        <v>27</v>
      </c>
      <c r="C20" s="62">
        <v>396438.31916000001</v>
      </c>
      <c r="D20" s="62">
        <v>293789.59672999999</v>
      </c>
      <c r="E20" s="63">
        <v>74.107265249358591</v>
      </c>
      <c r="F20" s="62">
        <v>407397.80941000005</v>
      </c>
      <c r="G20" s="62">
        <v>344570.66804000002</v>
      </c>
      <c r="H20" s="64">
        <f t="shared" si="7"/>
        <v>84.578429260337145</v>
      </c>
      <c r="I20" s="64">
        <f t="shared" si="4"/>
        <v>50781.071310000028</v>
      </c>
      <c r="J20" s="64">
        <f t="shared" si="5"/>
        <v>50781.071310000028</v>
      </c>
      <c r="K20" s="64">
        <f t="shared" si="6"/>
        <v>117.28484326035175</v>
      </c>
    </row>
    <row r="21" spans="1:11" ht="25.5" x14ac:dyDescent="0.2">
      <c r="A21" s="65" t="s">
        <v>28</v>
      </c>
      <c r="B21" s="41" t="s">
        <v>29</v>
      </c>
      <c r="C21" s="62">
        <v>569665.86372999998</v>
      </c>
      <c r="D21" s="62">
        <v>455334.39361999999</v>
      </c>
      <c r="E21" s="63">
        <v>79.930082283429783</v>
      </c>
      <c r="F21" s="62">
        <v>578299.94032000005</v>
      </c>
      <c r="G21" s="62">
        <v>461762.45250999997</v>
      </c>
      <c r="H21" s="64">
        <f t="shared" si="7"/>
        <v>79.848262175936853</v>
      </c>
      <c r="I21" s="64">
        <f t="shared" si="4"/>
        <v>6428.0588899999857</v>
      </c>
      <c r="J21" s="64">
        <f t="shared" si="5"/>
        <v>6428.0588899999857</v>
      </c>
      <c r="K21" s="64">
        <f t="shared" si="6"/>
        <v>101.41172267679927</v>
      </c>
    </row>
    <row r="22" spans="1:11" ht="15.75" customHeight="1" x14ac:dyDescent="0.2">
      <c r="A22" s="65" t="s">
        <v>30</v>
      </c>
      <c r="B22" s="41" t="s">
        <v>31</v>
      </c>
      <c r="C22" s="62">
        <v>250915.13646000001</v>
      </c>
      <c r="D22" s="62">
        <v>228847.41141999999</v>
      </c>
      <c r="E22" s="63">
        <v>91.205104103586848</v>
      </c>
      <c r="F22" s="62">
        <v>377930.52844000002</v>
      </c>
      <c r="G22" s="62">
        <v>344021.13870000001</v>
      </c>
      <c r="H22" s="64">
        <f t="shared" si="7"/>
        <v>91.027612963692235</v>
      </c>
      <c r="I22" s="64">
        <f t="shared" si="4"/>
        <v>115173.72728000002</v>
      </c>
      <c r="J22" s="64">
        <f t="shared" si="5"/>
        <v>115173.72728000002</v>
      </c>
      <c r="K22" s="64">
        <f t="shared" si="6"/>
        <v>150.32773871696696</v>
      </c>
    </row>
    <row r="23" spans="1:11" ht="18" customHeight="1" x14ac:dyDescent="0.2">
      <c r="A23" s="58" t="s">
        <v>32</v>
      </c>
      <c r="B23" s="32" t="s">
        <v>33</v>
      </c>
      <c r="C23" s="59">
        <v>74243.199999999997</v>
      </c>
      <c r="D23" s="59">
        <v>57916.565210000001</v>
      </c>
      <c r="E23" s="56">
        <v>78.009252308628945</v>
      </c>
      <c r="F23" s="59">
        <v>79295.600000000006</v>
      </c>
      <c r="G23" s="59">
        <v>57425.70392</v>
      </c>
      <c r="H23" s="66">
        <f t="shared" si="7"/>
        <v>72.419786116758047</v>
      </c>
      <c r="I23" s="66">
        <f t="shared" si="4"/>
        <v>-490.86129000000074</v>
      </c>
      <c r="J23" s="66">
        <f t="shared" si="5"/>
        <v>-490.86129000000074</v>
      </c>
      <c r="K23" s="66">
        <f t="shared" si="6"/>
        <v>99.152468230427374</v>
      </c>
    </row>
    <row r="24" spans="1:11" ht="15.75" customHeight="1" x14ac:dyDescent="0.2">
      <c r="A24" s="58" t="s">
        <v>34</v>
      </c>
      <c r="B24" s="32" t="s">
        <v>35</v>
      </c>
      <c r="C24" s="60">
        <v>2647324.2224599998</v>
      </c>
      <c r="D24" s="60">
        <v>2011482.69086</v>
      </c>
      <c r="E24" s="56">
        <v>75.98172803295131</v>
      </c>
      <c r="F24" s="60">
        <v>3207519.2461399999</v>
      </c>
      <c r="G24" s="60">
        <v>2557173.5643000002</v>
      </c>
      <c r="H24" s="66">
        <f t="shared" si="7"/>
        <v>79.724340465840072</v>
      </c>
      <c r="I24" s="66">
        <f t="shared" si="4"/>
        <v>545690.87344000023</v>
      </c>
      <c r="J24" s="66">
        <f t="shared" si="5"/>
        <v>545690.87344000023</v>
      </c>
      <c r="K24" s="66">
        <f t="shared" si="6"/>
        <v>127.12878792940012</v>
      </c>
    </row>
    <row r="25" spans="1:11" ht="27.75" customHeight="1" x14ac:dyDescent="0.2">
      <c r="A25" s="65" t="s">
        <v>36</v>
      </c>
      <c r="B25" s="41" t="s">
        <v>37</v>
      </c>
      <c r="C25" s="67">
        <v>743160.23077000002</v>
      </c>
      <c r="D25" s="67">
        <v>505303.99151999998</v>
      </c>
      <c r="E25" s="63">
        <v>67.99394943354902</v>
      </c>
      <c r="F25" s="67">
        <v>969400.50354999991</v>
      </c>
      <c r="G25" s="67">
        <v>727928.19325000001</v>
      </c>
      <c r="H25" s="64">
        <f t="shared" si="7"/>
        <v>75.090552417116086</v>
      </c>
      <c r="I25" s="64">
        <f t="shared" si="4"/>
        <v>222624.20173000003</v>
      </c>
      <c r="J25" s="64">
        <f t="shared" si="5"/>
        <v>222624.20173000003</v>
      </c>
      <c r="K25" s="64">
        <f t="shared" si="6"/>
        <v>144.05747935224622</v>
      </c>
    </row>
    <row r="26" spans="1:11" x14ac:dyDescent="0.2">
      <c r="A26" s="65" t="s">
        <v>38</v>
      </c>
      <c r="B26" s="41" t="s">
        <v>39</v>
      </c>
      <c r="C26" s="67">
        <v>1476627.5148499999</v>
      </c>
      <c r="D26" s="67">
        <v>1191031.9543299999</v>
      </c>
      <c r="E26" s="63">
        <v>80.658930051901976</v>
      </c>
      <c r="F26" s="67">
        <v>1662103.3790799999</v>
      </c>
      <c r="G26" s="67">
        <v>1351304.5793099999</v>
      </c>
      <c r="H26" s="64">
        <f t="shared" si="7"/>
        <v>81.300874320944345</v>
      </c>
      <c r="I26" s="64">
        <f t="shared" si="4"/>
        <v>160272.62498000008</v>
      </c>
      <c r="J26" s="64">
        <f t="shared" si="5"/>
        <v>160272.62498000008</v>
      </c>
      <c r="K26" s="64">
        <f t="shared" si="6"/>
        <v>113.45661838856032</v>
      </c>
    </row>
    <row r="27" spans="1:11" x14ac:dyDescent="0.2">
      <c r="A27" s="58" t="s">
        <v>40</v>
      </c>
      <c r="B27" s="32" t="s">
        <v>41</v>
      </c>
      <c r="C27" s="60">
        <v>30778224.10421</v>
      </c>
      <c r="D27" s="60">
        <v>22502712.915509999</v>
      </c>
      <c r="E27" s="56">
        <v>73.112447421656029</v>
      </c>
      <c r="F27" s="60">
        <v>34001708.521580003</v>
      </c>
      <c r="G27" s="60">
        <v>24544518.311629999</v>
      </c>
      <c r="H27" s="66">
        <f t="shared" si="7"/>
        <v>72.186132341121123</v>
      </c>
      <c r="I27" s="66">
        <f t="shared" si="4"/>
        <v>2041805.3961200006</v>
      </c>
      <c r="J27" s="66">
        <f t="shared" si="5"/>
        <v>2041805.3961200006</v>
      </c>
      <c r="K27" s="66">
        <f t="shared" si="6"/>
        <v>109.07359660937898</v>
      </c>
    </row>
    <row r="28" spans="1:11" x14ac:dyDescent="0.2">
      <c r="A28" s="65" t="s">
        <v>42</v>
      </c>
      <c r="B28" s="41" t="s">
        <v>43</v>
      </c>
      <c r="C28" s="62">
        <v>5485478.1593800001</v>
      </c>
      <c r="D28" s="62">
        <v>4619936.0601400007</v>
      </c>
      <c r="E28" s="63">
        <v>84.221209635846435</v>
      </c>
      <c r="F28" s="62">
        <v>5806959.7547500003</v>
      </c>
      <c r="G28" s="62">
        <v>5081346.2086999994</v>
      </c>
      <c r="H28" s="44">
        <f t="shared" si="7"/>
        <v>87.504415792507245</v>
      </c>
      <c r="I28" s="44">
        <f t="shared" si="4"/>
        <v>461410.14855999872</v>
      </c>
      <c r="J28" s="44">
        <f t="shared" si="5"/>
        <v>461410.14855999872</v>
      </c>
      <c r="K28" s="44">
        <f t="shared" si="6"/>
        <v>109.98737087599469</v>
      </c>
    </row>
    <row r="29" spans="1:11" x14ac:dyDescent="0.2">
      <c r="A29" s="65" t="s">
        <v>44</v>
      </c>
      <c r="B29" s="41" t="s">
        <v>45</v>
      </c>
      <c r="C29" s="62">
        <v>1666609.4846600001</v>
      </c>
      <c r="D29" s="62">
        <v>1238868.5227300001</v>
      </c>
      <c r="E29" s="63">
        <v>74.334661726873463</v>
      </c>
      <c r="F29" s="62">
        <v>1708597.2119100001</v>
      </c>
      <c r="G29" s="62">
        <v>1363425.7618399998</v>
      </c>
      <c r="H29" s="44">
        <f t="shared" si="7"/>
        <v>79.797962465118317</v>
      </c>
      <c r="I29" s="44">
        <f t="shared" si="4"/>
        <v>124557.23910999973</v>
      </c>
      <c r="J29" s="44">
        <f t="shared" si="5"/>
        <v>124557.23910999973</v>
      </c>
      <c r="K29" s="44">
        <f t="shared" si="6"/>
        <v>110.05411283156363</v>
      </c>
    </row>
    <row r="30" spans="1:11" x14ac:dyDescent="0.2">
      <c r="A30" s="65" t="s">
        <v>46</v>
      </c>
      <c r="B30" s="41" t="s">
        <v>47</v>
      </c>
      <c r="C30" s="62">
        <v>16593754.704369999</v>
      </c>
      <c r="D30" s="62">
        <v>11951684.11272</v>
      </c>
      <c r="E30" s="63">
        <v>72.025194572585178</v>
      </c>
      <c r="F30" s="62">
        <v>20338857.891029999</v>
      </c>
      <c r="G30" s="62">
        <v>14192747.892789999</v>
      </c>
      <c r="H30" s="44">
        <f t="shared" si="7"/>
        <v>69.781439886304511</v>
      </c>
      <c r="I30" s="44">
        <f t="shared" si="4"/>
        <v>2241063.7800699994</v>
      </c>
      <c r="J30" s="44">
        <f t="shared" si="5"/>
        <v>2241063.7800699994</v>
      </c>
      <c r="K30" s="44">
        <f t="shared" si="6"/>
        <v>118.7510292184251</v>
      </c>
    </row>
    <row r="31" spans="1:11" x14ac:dyDescent="0.2">
      <c r="A31" s="65" t="s">
        <v>48</v>
      </c>
      <c r="B31" s="41" t="s">
        <v>49</v>
      </c>
      <c r="C31" s="62">
        <v>1138109.2561999999</v>
      </c>
      <c r="D31" s="62">
        <v>757640.83640999999</v>
      </c>
      <c r="E31" s="63">
        <v>66.570132197998731</v>
      </c>
      <c r="F31" s="62">
        <v>1346451.4681800001</v>
      </c>
      <c r="G31" s="62">
        <v>765855.32566999993</v>
      </c>
      <c r="H31" s="44">
        <f t="shared" si="7"/>
        <v>56.879534373801633</v>
      </c>
      <c r="I31" s="44">
        <f t="shared" si="4"/>
        <v>8214.4892599999439</v>
      </c>
      <c r="J31" s="44">
        <f t="shared" si="5"/>
        <v>8214.4892599999439</v>
      </c>
      <c r="K31" s="64">
        <f t="shared" si="6"/>
        <v>101.08421944346657</v>
      </c>
    </row>
    <row r="32" spans="1:11" x14ac:dyDescent="0.2">
      <c r="A32" s="58" t="s">
        <v>50</v>
      </c>
      <c r="B32" s="32" t="s">
        <v>51</v>
      </c>
      <c r="C32" s="59">
        <v>23004298.338860001</v>
      </c>
      <c r="D32" s="59">
        <v>14246354.146</v>
      </c>
      <c r="E32" s="56">
        <v>61.929096624235449</v>
      </c>
      <c r="F32" s="59">
        <v>28203999.901519999</v>
      </c>
      <c r="G32" s="59">
        <v>18560100.77166</v>
      </c>
      <c r="H32" s="57">
        <f t="shared" si="7"/>
        <v>65.806626139789984</v>
      </c>
      <c r="I32" s="57">
        <f t="shared" si="4"/>
        <v>4313746.6256600004</v>
      </c>
      <c r="J32" s="57">
        <f t="shared" si="5"/>
        <v>4313746.6256600004</v>
      </c>
      <c r="K32" s="57">
        <f t="shared" si="6"/>
        <v>130.27965317618603</v>
      </c>
    </row>
    <row r="33" spans="1:12" x14ac:dyDescent="0.2">
      <c r="A33" s="58" t="s">
        <v>52</v>
      </c>
      <c r="B33" s="32" t="s">
        <v>53</v>
      </c>
      <c r="C33" s="59">
        <v>332920.3321</v>
      </c>
      <c r="D33" s="59">
        <v>218407.81758999999</v>
      </c>
      <c r="E33" s="56">
        <v>65.603628415340026</v>
      </c>
      <c r="F33" s="59">
        <v>704483.66885000002</v>
      </c>
      <c r="G33" s="59">
        <v>347726.60600000003</v>
      </c>
      <c r="H33" s="57">
        <f t="shared" si="7"/>
        <v>49.359072662057493</v>
      </c>
      <c r="I33" s="57">
        <f t="shared" si="4"/>
        <v>129318.78841000004</v>
      </c>
      <c r="J33" s="57">
        <f t="shared" si="5"/>
        <v>129318.78841000004</v>
      </c>
      <c r="K33" s="57">
        <f t="shared" si="6"/>
        <v>159.20978005135336</v>
      </c>
    </row>
    <row r="34" spans="1:12" x14ac:dyDescent="0.2">
      <c r="A34" s="58" t="s">
        <v>54</v>
      </c>
      <c r="B34" s="32" t="s">
        <v>55</v>
      </c>
      <c r="C34" s="68">
        <v>50591999.434760004</v>
      </c>
      <c r="D34" s="55">
        <v>40747406.404690005</v>
      </c>
      <c r="E34" s="56">
        <v>80.541205842704599</v>
      </c>
      <c r="F34" s="59">
        <v>55260909.511969998</v>
      </c>
      <c r="G34" s="59">
        <v>45693548.667769998</v>
      </c>
      <c r="H34" s="57">
        <f>G34/F34*100</f>
        <v>82.686928375423079</v>
      </c>
      <c r="I34" s="57">
        <f t="shared" si="4"/>
        <v>4946142.2630799934</v>
      </c>
      <c r="J34" s="57">
        <f t="shared" si="5"/>
        <v>4946142.2630799934</v>
      </c>
      <c r="K34" s="57">
        <f t="shared" si="6"/>
        <v>112.13854500077014</v>
      </c>
    </row>
    <row r="35" spans="1:12" x14ac:dyDescent="0.2">
      <c r="A35" s="58" t="s">
        <v>56</v>
      </c>
      <c r="B35" s="32" t="s">
        <v>57</v>
      </c>
      <c r="C35" s="59">
        <v>7806705.8969599996</v>
      </c>
      <c r="D35" s="59">
        <v>5721872.1491200002</v>
      </c>
      <c r="E35" s="56">
        <v>73.294321889955512</v>
      </c>
      <c r="F35" s="68">
        <v>8520939.3487200011</v>
      </c>
      <c r="G35" s="55">
        <v>6355136.3305299999</v>
      </c>
      <c r="H35" s="66">
        <f>G35/F35*100</f>
        <v>74.582579108307527</v>
      </c>
      <c r="I35" s="66">
        <f t="shared" si="4"/>
        <v>633264.18140999973</v>
      </c>
      <c r="J35" s="66">
        <f t="shared" si="5"/>
        <v>633264.18140999973</v>
      </c>
      <c r="K35" s="66">
        <f t="shared" si="6"/>
        <v>111.06742976610187</v>
      </c>
    </row>
    <row r="36" spans="1:12" x14ac:dyDescent="0.2">
      <c r="A36" s="58" t="s">
        <v>58</v>
      </c>
      <c r="B36" s="32" t="s">
        <v>59</v>
      </c>
      <c r="C36" s="59">
        <v>20118961.611560002</v>
      </c>
      <c r="D36" s="59">
        <v>17164975.85881</v>
      </c>
      <c r="E36" s="56">
        <v>85.317404497393682</v>
      </c>
      <c r="F36" s="59">
        <v>27894350.677849997</v>
      </c>
      <c r="G36" s="59">
        <v>24890681.321880002</v>
      </c>
      <c r="H36" s="66">
        <f>G36/F36*100</f>
        <v>89.231979655453628</v>
      </c>
      <c r="I36" s="66">
        <f t="shared" si="4"/>
        <v>7725705.4630700015</v>
      </c>
      <c r="J36" s="66">
        <f t="shared" si="5"/>
        <v>7725705.4630700015</v>
      </c>
      <c r="K36" s="66">
        <f t="shared" si="6"/>
        <v>145.00854254976855</v>
      </c>
    </row>
    <row r="37" spans="1:12" x14ac:dyDescent="0.2">
      <c r="A37" s="58" t="s">
        <v>60</v>
      </c>
      <c r="B37" s="32" t="s">
        <v>61</v>
      </c>
      <c r="C37" s="59">
        <v>29359541.31552</v>
      </c>
      <c r="D37" s="59">
        <v>25952926.511270002</v>
      </c>
      <c r="E37" s="56">
        <v>88.396907268952461</v>
      </c>
      <c r="F37" s="59">
        <v>35499671.372980006</v>
      </c>
      <c r="G37" s="59">
        <v>29730924.523839999</v>
      </c>
      <c r="H37" s="66">
        <f>G37/F37*100</f>
        <v>83.749858446490308</v>
      </c>
      <c r="I37" s="66">
        <f t="shared" si="4"/>
        <v>3777998.0125699975</v>
      </c>
      <c r="J37" s="66">
        <f t="shared" si="5"/>
        <v>3777998.0125699975</v>
      </c>
      <c r="K37" s="66">
        <f t="shared" si="6"/>
        <v>114.55711752171536</v>
      </c>
    </row>
    <row r="38" spans="1:12" x14ac:dyDescent="0.2">
      <c r="A38" s="58" t="s">
        <v>62</v>
      </c>
      <c r="B38" s="32" t="s">
        <v>63</v>
      </c>
      <c r="C38" s="59">
        <v>4287095.1316999998</v>
      </c>
      <c r="D38" s="59">
        <v>3166131.5972600002</v>
      </c>
      <c r="E38" s="56">
        <v>73.852608817768555</v>
      </c>
      <c r="F38" s="59">
        <v>5072888.0077399993</v>
      </c>
      <c r="G38" s="59">
        <v>3521553.7475799997</v>
      </c>
      <c r="H38" s="66">
        <f t="shared" si="7"/>
        <v>69.419110814332214</v>
      </c>
      <c r="I38" s="66">
        <f t="shared" si="4"/>
        <v>355422.15031999955</v>
      </c>
      <c r="J38" s="66">
        <f t="shared" si="5"/>
        <v>355422.15031999955</v>
      </c>
      <c r="K38" s="66">
        <f t="shared" si="6"/>
        <v>111.22575418619951</v>
      </c>
    </row>
    <row r="39" spans="1:12" x14ac:dyDescent="0.2">
      <c r="A39" s="58" t="s">
        <v>64</v>
      </c>
      <c r="B39" s="32" t="s">
        <v>65</v>
      </c>
      <c r="C39" s="59">
        <v>517581.27593</v>
      </c>
      <c r="D39" s="59">
        <v>492409.09080000001</v>
      </c>
      <c r="E39" s="56">
        <v>95.136573461864486</v>
      </c>
      <c r="F39" s="59">
        <v>582811.59372999996</v>
      </c>
      <c r="G39" s="59">
        <v>564279.97042999999</v>
      </c>
      <c r="H39" s="66">
        <f t="shared" si="7"/>
        <v>96.820306339241228</v>
      </c>
      <c r="I39" s="66">
        <f t="shared" si="4"/>
        <v>71870.879629999981</v>
      </c>
      <c r="J39" s="66">
        <f t="shared" si="5"/>
        <v>71870.879629999981</v>
      </c>
      <c r="K39" s="66">
        <f t="shared" si="6"/>
        <v>114.59576619782422</v>
      </c>
    </row>
    <row r="40" spans="1:12" x14ac:dyDescent="0.2">
      <c r="A40" s="58"/>
      <c r="B40" s="32" t="s">
        <v>66</v>
      </c>
      <c r="C40" s="34">
        <v>112681884.66643</v>
      </c>
      <c r="D40" s="34">
        <v>93245721.61195001</v>
      </c>
      <c r="E40" s="56">
        <v>82.751297502685119</v>
      </c>
      <c r="F40" s="34">
        <f>F39+F38+F37+F36+F35+F34</f>
        <v>132831570.51299</v>
      </c>
      <c r="G40" s="34">
        <f>G39+G38+G37+G36+G35+G34</f>
        <v>110756124.56203</v>
      </c>
      <c r="H40" s="66">
        <f t="shared" si="7"/>
        <v>83.380874090620523</v>
      </c>
      <c r="I40" s="66">
        <f t="shared" si="4"/>
        <v>17510402.950079992</v>
      </c>
      <c r="J40" s="66">
        <f t="shared" si="5"/>
        <v>17510402.950079992</v>
      </c>
      <c r="K40" s="66">
        <f t="shared" si="6"/>
        <v>118.77877359666005</v>
      </c>
    </row>
    <row r="41" spans="1:12" x14ac:dyDescent="0.2">
      <c r="A41" s="69" t="s">
        <v>67</v>
      </c>
      <c r="B41" s="70" t="s">
        <v>68</v>
      </c>
      <c r="C41" s="60">
        <v>31825.406070000001</v>
      </c>
      <c r="D41" s="60">
        <v>12690.163630000001</v>
      </c>
      <c r="E41" s="71">
        <v>39.874318027829645</v>
      </c>
      <c r="F41" s="60">
        <v>18018.33005</v>
      </c>
      <c r="G41" s="60">
        <v>8249.7000000000007</v>
      </c>
      <c r="H41" s="57">
        <f t="shared" si="7"/>
        <v>45.785042104942463</v>
      </c>
      <c r="I41" s="57">
        <f t="shared" si="4"/>
        <v>-4440.4636300000002</v>
      </c>
      <c r="J41" s="57">
        <f t="shared" si="5"/>
        <v>-4440.4636300000002</v>
      </c>
      <c r="K41" s="57">
        <f t="shared" si="6"/>
        <v>65.0086180173234</v>
      </c>
    </row>
    <row r="42" spans="1:12" x14ac:dyDescent="0.2">
      <c r="A42" s="58" t="s">
        <v>69</v>
      </c>
      <c r="B42" s="32" t="s">
        <v>70</v>
      </c>
      <c r="C42" s="59">
        <v>361283.97649000003</v>
      </c>
      <c r="D42" s="59">
        <v>0</v>
      </c>
      <c r="E42" s="56">
        <v>0</v>
      </c>
      <c r="F42" s="59">
        <v>499027.71586</v>
      </c>
      <c r="G42" s="59">
        <v>13192.5</v>
      </c>
      <c r="H42" s="66">
        <f t="shared" si="7"/>
        <v>2.6436407399265769</v>
      </c>
      <c r="I42" s="66">
        <f t="shared" si="4"/>
        <v>13192.5</v>
      </c>
      <c r="J42" s="66">
        <f t="shared" si="5"/>
        <v>13192.5</v>
      </c>
      <c r="K42" s="57">
        <v>0</v>
      </c>
    </row>
    <row r="43" spans="1:12" x14ac:dyDescent="0.2">
      <c r="A43" s="72"/>
      <c r="B43" s="73" t="s">
        <v>71</v>
      </c>
      <c r="C43" s="34">
        <v>-11787010.399999999</v>
      </c>
      <c r="D43" s="34">
        <v>13853139.182449996</v>
      </c>
      <c r="E43" s="34"/>
      <c r="F43" s="34">
        <f>-F45</f>
        <v>-23532779.694710001</v>
      </c>
      <c r="G43" s="34">
        <f>G8-G17</f>
        <v>3384348.3804600239</v>
      </c>
      <c r="H43" s="66"/>
      <c r="I43" s="66">
        <f t="shared" si="4"/>
        <v>-10468790.801989973</v>
      </c>
      <c r="J43" s="66">
        <f>G43-D43</f>
        <v>-10468790.801989973</v>
      </c>
      <c r="K43" s="74"/>
    </row>
    <row r="44" spans="1:12" x14ac:dyDescent="0.2">
      <c r="A44" s="75"/>
      <c r="B44" s="76"/>
      <c r="C44" s="34"/>
      <c r="D44" s="34"/>
      <c r="E44" s="34"/>
      <c r="F44" s="34"/>
      <c r="G44" s="34"/>
      <c r="H44" s="66"/>
      <c r="I44" s="66"/>
      <c r="J44" s="66"/>
      <c r="K44" s="74"/>
    </row>
    <row r="45" spans="1:12" x14ac:dyDescent="0.2">
      <c r="A45" s="65"/>
      <c r="B45" s="73" t="s">
        <v>72</v>
      </c>
      <c r="C45" s="34">
        <v>11787010.399999999</v>
      </c>
      <c r="D45" s="34">
        <v>-13853139.200000001</v>
      </c>
      <c r="E45" s="34"/>
      <c r="F45" s="34">
        <f>SUM(F46:F54)</f>
        <v>23532779.694710001</v>
      </c>
      <c r="G45" s="34">
        <f>SUM(G46:G54)</f>
        <v>-3384348.4225099999</v>
      </c>
      <c r="H45" s="66"/>
      <c r="I45" s="66">
        <f t="shared" ref="I45:I54" si="8">G45-D45</f>
        <v>10468790.777490001</v>
      </c>
      <c r="J45" s="66">
        <f t="shared" ref="J45:J54" si="9">G45-D45</f>
        <v>10468790.777490001</v>
      </c>
      <c r="K45" s="74"/>
    </row>
    <row r="46" spans="1:12" x14ac:dyDescent="0.2">
      <c r="A46" s="61"/>
      <c r="B46" s="77" t="s">
        <v>73</v>
      </c>
      <c r="C46" s="38">
        <v>-27500</v>
      </c>
      <c r="D46" s="38">
        <v>-27500</v>
      </c>
      <c r="E46" s="38"/>
      <c r="F46" s="78">
        <v>-27500</v>
      </c>
      <c r="G46" s="78">
        <v>-27500</v>
      </c>
      <c r="H46" s="78"/>
      <c r="I46" s="78">
        <f t="shared" si="8"/>
        <v>0</v>
      </c>
      <c r="J46" s="78">
        <f t="shared" si="9"/>
        <v>0</v>
      </c>
      <c r="K46" s="79"/>
      <c r="L46" s="80"/>
    </row>
    <row r="47" spans="1:12" x14ac:dyDescent="0.2">
      <c r="A47" s="61"/>
      <c r="B47" s="77" t="s">
        <v>74</v>
      </c>
      <c r="C47" s="38">
        <v>389793.6</v>
      </c>
      <c r="D47" s="38">
        <v>-91607</v>
      </c>
      <c r="E47" s="38"/>
      <c r="F47" s="78">
        <v>409142.44549000001</v>
      </c>
      <c r="G47" s="78">
        <v>-21663</v>
      </c>
      <c r="H47" s="78"/>
      <c r="I47" s="78">
        <f t="shared" si="8"/>
        <v>69944</v>
      </c>
      <c r="J47" s="78">
        <f t="shared" si="9"/>
        <v>69944</v>
      </c>
      <c r="K47" s="79"/>
      <c r="L47" s="80"/>
    </row>
    <row r="48" spans="1:12" ht="15" customHeight="1" x14ac:dyDescent="0.2">
      <c r="A48" s="61"/>
      <c r="B48" s="77" t="s">
        <v>75</v>
      </c>
      <c r="C48" s="38">
        <v>-176298.5</v>
      </c>
      <c r="D48" s="38">
        <v>-128961.8</v>
      </c>
      <c r="E48" s="38"/>
      <c r="F48" s="78">
        <v>-43836.75</v>
      </c>
      <c r="G48" s="78">
        <v>0</v>
      </c>
      <c r="H48" s="78"/>
      <c r="I48" s="78">
        <f t="shared" si="8"/>
        <v>128961.8</v>
      </c>
      <c r="J48" s="78">
        <f t="shared" si="9"/>
        <v>128961.8</v>
      </c>
      <c r="K48" s="79"/>
      <c r="L48" s="80"/>
    </row>
    <row r="49" spans="1:12" x14ac:dyDescent="0.2">
      <c r="A49" s="61"/>
      <c r="B49" s="77" t="s">
        <v>76</v>
      </c>
      <c r="C49" s="38">
        <v>11603401.9</v>
      </c>
      <c r="D49" s="38">
        <v>-19074243.800000001</v>
      </c>
      <c r="E49" s="38"/>
      <c r="F49" s="78">
        <v>23184553.515220001</v>
      </c>
      <c r="G49" s="78">
        <v>-10292022.16264</v>
      </c>
      <c r="H49" s="78"/>
      <c r="I49" s="78">
        <f t="shared" si="8"/>
        <v>8782221.637360001</v>
      </c>
      <c r="J49" s="78">
        <f t="shared" si="9"/>
        <v>8782221.637360001</v>
      </c>
      <c r="K49" s="79"/>
      <c r="L49" s="80"/>
    </row>
    <row r="50" spans="1:12" ht="30" customHeight="1" x14ac:dyDescent="0.2">
      <c r="A50" s="61"/>
      <c r="B50" s="77" t="s">
        <v>77</v>
      </c>
      <c r="C50" s="38">
        <v>0</v>
      </c>
      <c r="D50" s="38">
        <v>0</v>
      </c>
      <c r="E50" s="38"/>
      <c r="F50" s="78">
        <v>5000</v>
      </c>
      <c r="G50" s="78">
        <v>3659.96837</v>
      </c>
      <c r="H50" s="78"/>
      <c r="I50" s="78">
        <f t="shared" si="8"/>
        <v>3659.96837</v>
      </c>
      <c r="J50" s="78">
        <f t="shared" si="9"/>
        <v>3659.96837</v>
      </c>
      <c r="K50" s="79"/>
      <c r="L50" s="80"/>
    </row>
    <row r="51" spans="1:12" ht="15.75" customHeight="1" x14ac:dyDescent="0.2">
      <c r="A51" s="61"/>
      <c r="B51" s="77" t="s">
        <v>78</v>
      </c>
      <c r="C51" s="67">
        <v>-150807.29999999999</v>
      </c>
      <c r="D51" s="67">
        <v>-15400</v>
      </c>
      <c r="E51" s="38"/>
      <c r="F51" s="78">
        <v>-87644.9</v>
      </c>
      <c r="G51" s="78">
        <v>0</v>
      </c>
      <c r="H51" s="78"/>
      <c r="I51" s="78">
        <f t="shared" si="8"/>
        <v>15400</v>
      </c>
      <c r="J51" s="78">
        <f t="shared" si="9"/>
        <v>15400</v>
      </c>
      <c r="K51" s="79"/>
      <c r="L51" s="80"/>
    </row>
    <row r="52" spans="1:12" ht="15.75" customHeight="1" x14ac:dyDescent="0.2">
      <c r="A52" s="61"/>
      <c r="B52" s="77" t="s">
        <v>79</v>
      </c>
      <c r="C52" s="38">
        <v>39755.699999999997</v>
      </c>
      <c r="D52" s="38">
        <v>321.5</v>
      </c>
      <c r="E52" s="38"/>
      <c r="F52" s="78">
        <v>38837.084000000003</v>
      </c>
      <c r="G52" s="78">
        <v>0</v>
      </c>
      <c r="H52" s="78"/>
      <c r="I52" s="78">
        <f t="shared" si="8"/>
        <v>-321.5</v>
      </c>
      <c r="J52" s="78">
        <f t="shared" si="9"/>
        <v>-321.5</v>
      </c>
      <c r="K52" s="79"/>
      <c r="L52" s="80"/>
    </row>
    <row r="53" spans="1:12" ht="15.75" customHeight="1" x14ac:dyDescent="0.2">
      <c r="A53" s="81"/>
      <c r="B53" s="82" t="s">
        <v>80</v>
      </c>
      <c r="C53" s="38">
        <v>108665</v>
      </c>
      <c r="D53" s="38">
        <v>6665</v>
      </c>
      <c r="E53" s="38"/>
      <c r="F53" s="78">
        <v>54228.3</v>
      </c>
      <c r="G53" s="78">
        <v>0</v>
      </c>
      <c r="H53" s="78"/>
      <c r="I53" s="78">
        <f t="shared" si="8"/>
        <v>-6665</v>
      </c>
      <c r="J53" s="78">
        <f t="shared" si="9"/>
        <v>-6665</v>
      </c>
      <c r="K53" s="79"/>
      <c r="L53" s="80"/>
    </row>
    <row r="54" spans="1:12" ht="15.75" customHeight="1" x14ac:dyDescent="0.2">
      <c r="A54" s="81"/>
      <c r="B54" s="82" t="s">
        <v>81</v>
      </c>
      <c r="C54" s="83">
        <v>0</v>
      </c>
      <c r="D54" s="83">
        <v>5477586.9000000004</v>
      </c>
      <c r="E54" s="83"/>
      <c r="F54" s="78">
        <v>0</v>
      </c>
      <c r="G54" s="78">
        <v>6953176.7717599999</v>
      </c>
      <c r="H54" s="78"/>
      <c r="I54" s="78">
        <f t="shared" si="8"/>
        <v>1475589.8717599995</v>
      </c>
      <c r="J54" s="78">
        <f t="shared" si="9"/>
        <v>1475589.8717599995</v>
      </c>
      <c r="K54" s="79"/>
      <c r="L54" s="80"/>
    </row>
    <row r="55" spans="1:12" ht="15.75" customHeight="1" x14ac:dyDescent="0.2">
      <c r="A55" s="84"/>
      <c r="B55" s="85"/>
      <c r="C55" s="86"/>
      <c r="D55" s="86"/>
      <c r="E55" s="87"/>
      <c r="F55" s="87"/>
      <c r="G55" s="87"/>
      <c r="H55" s="88"/>
      <c r="I55" s="88"/>
      <c r="J55" s="88"/>
      <c r="K55" s="89"/>
      <c r="L55" s="80"/>
    </row>
    <row r="56" spans="1:12" ht="15.75" customHeight="1" x14ac:dyDescent="0.2">
      <c r="A56" s="90"/>
      <c r="B56" s="91" t="s">
        <v>82</v>
      </c>
      <c r="C56" s="92"/>
      <c r="D56" s="93">
        <v>3556710</v>
      </c>
      <c r="E56" s="94"/>
      <c r="F56" s="95"/>
      <c r="G56" s="96">
        <v>3140325.9</v>
      </c>
      <c r="H56" s="71"/>
      <c r="I56" s="97"/>
      <c r="J56" s="97"/>
      <c r="K56" s="97"/>
      <c r="L56" s="80"/>
    </row>
    <row r="57" spans="1:12" ht="15.75" customHeight="1" x14ac:dyDescent="0.2">
      <c r="A57" s="90"/>
      <c r="B57" s="98" t="s">
        <v>83</v>
      </c>
      <c r="C57" s="92"/>
      <c r="D57" s="93">
        <v>2.2203687410025452</v>
      </c>
      <c r="E57" s="94"/>
      <c r="F57" s="95"/>
      <c r="G57" s="96">
        <f>G56/F9*100</f>
        <v>1.8532759933361311</v>
      </c>
      <c r="H57" s="63"/>
      <c r="I57" s="97"/>
      <c r="J57" s="97"/>
      <c r="K57" s="97"/>
      <c r="L57" s="80"/>
    </row>
    <row r="58" spans="1:12" ht="15.75" customHeight="1" x14ac:dyDescent="0.2">
      <c r="A58" s="90"/>
      <c r="B58" s="98" t="s">
        <v>84</v>
      </c>
      <c r="C58" s="92"/>
      <c r="D58" s="93">
        <v>89056</v>
      </c>
      <c r="E58" s="99"/>
      <c r="F58" s="100"/>
      <c r="G58" s="96">
        <v>36063</v>
      </c>
      <c r="H58" s="63"/>
      <c r="I58" s="97"/>
      <c r="J58" s="97"/>
      <c r="K58" s="97"/>
      <c r="L58" s="80"/>
    </row>
    <row r="59" spans="1:12" ht="15.75" customHeight="1" x14ac:dyDescent="0.2">
      <c r="A59" s="90"/>
      <c r="B59" s="98" t="s">
        <v>83</v>
      </c>
      <c r="C59" s="92"/>
      <c r="D59" s="93">
        <v>5.559552468396993E-2</v>
      </c>
      <c r="E59" s="99"/>
      <c r="F59" s="100"/>
      <c r="G59" s="101">
        <f>G58/F9*100</f>
        <v>2.12827248750459E-2</v>
      </c>
      <c r="H59" s="63"/>
      <c r="I59" s="97"/>
      <c r="J59" s="97"/>
      <c r="K59" s="97"/>
      <c r="L59" s="80"/>
    </row>
    <row r="60" spans="1:12" ht="9.75" customHeight="1" x14ac:dyDescent="0.2">
      <c r="A60" s="84"/>
      <c r="B60" s="85"/>
      <c r="C60" s="86"/>
      <c r="D60" s="86"/>
      <c r="E60" s="87"/>
      <c r="F60" s="87"/>
      <c r="G60" s="87"/>
      <c r="H60" s="88"/>
      <c r="I60" s="88"/>
      <c r="J60" s="88"/>
      <c r="K60" s="89"/>
      <c r="L60" s="80"/>
    </row>
    <row r="61" spans="1:12" x14ac:dyDescent="0.2">
      <c r="A61" s="102" t="s">
        <v>85</v>
      </c>
      <c r="B61" s="7"/>
      <c r="C61" s="103"/>
      <c r="D61" s="103"/>
      <c r="E61" s="103"/>
      <c r="F61" s="103"/>
      <c r="G61" s="103"/>
      <c r="H61" s="104"/>
      <c r="I61" s="104"/>
      <c r="J61" s="104"/>
      <c r="K61" s="105"/>
    </row>
  </sheetData>
  <mergeCells count="16">
    <mergeCell ref="C6:C7"/>
    <mergeCell ref="D6:D7"/>
    <mergeCell ref="E6:E7"/>
    <mergeCell ref="F6:F7"/>
    <mergeCell ref="G6:G7"/>
    <mergeCell ref="H6:H7"/>
    <mergeCell ref="G1:K1"/>
    <mergeCell ref="A2:K2"/>
    <mergeCell ref="A3:K3"/>
    <mergeCell ref="A5:A7"/>
    <mergeCell ref="B5:B7"/>
    <mergeCell ref="C5:E5"/>
    <mergeCell ref="F5:H5"/>
    <mergeCell ref="I5:I7"/>
    <mergeCell ref="J5:J7"/>
    <mergeCell ref="K5:K7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2020-12-17T13:44:26Z</dcterms:created>
  <dcterms:modified xsi:type="dcterms:W3CDTF">2020-12-17T13:44:39Z</dcterms:modified>
</cp:coreProperties>
</file>