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а 01.04.2020" sheetId="1" r:id="rId1"/>
  </sheets>
  <calcPr calcId="145621"/>
</workbook>
</file>

<file path=xl/calcChain.xml><?xml version="1.0" encoding="utf-8"?>
<calcChain xmlns="http://schemas.openxmlformats.org/spreadsheetml/2006/main">
  <c r="G60" i="1" l="1"/>
  <c r="J59" i="1"/>
  <c r="I59" i="1"/>
  <c r="G58" i="1"/>
  <c r="J57" i="1"/>
  <c r="I57" i="1"/>
  <c r="I55" i="1"/>
  <c r="I54" i="1"/>
  <c r="I53" i="1"/>
  <c r="I52" i="1"/>
  <c r="I51" i="1"/>
  <c r="I50" i="1"/>
  <c r="I49" i="1"/>
  <c r="I48" i="1"/>
  <c r="I47" i="1"/>
  <c r="I46" i="1"/>
  <c r="G46" i="1"/>
  <c r="F46" i="1"/>
  <c r="F44" i="1"/>
  <c r="I43" i="1"/>
  <c r="H43" i="1"/>
  <c r="J42" i="1"/>
  <c r="I42" i="1"/>
  <c r="H42" i="1"/>
  <c r="I41" i="1"/>
  <c r="H41" i="1"/>
  <c r="G41" i="1"/>
  <c r="J41" i="1" s="1"/>
  <c r="F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G18" i="1"/>
  <c r="J18" i="1" s="1"/>
  <c r="F18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G9" i="1"/>
  <c r="G44" i="1" s="1"/>
  <c r="I44" i="1" s="1"/>
  <c r="F9" i="1"/>
  <c r="H9" i="1" s="1"/>
  <c r="H18" i="1" l="1"/>
  <c r="I18" i="1"/>
</calcChain>
</file>

<file path=xl/sharedStrings.xml><?xml version="1.0" encoding="utf-8"?>
<sst xmlns="http://schemas.openxmlformats.org/spreadsheetml/2006/main" count="94" uniqueCount="90">
  <si>
    <t>от 16.04.2020 №02-08/292</t>
  </si>
  <si>
    <t>Информация об исполнении консолидированного бюджета Ленинградской области на 01.04.2020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</si>
  <si>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</si>
  <si>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</si>
  <si>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</si>
  <si>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</si>
  <si>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01.04.2019.</t>
  </si>
  <si>
    <t>на 01.04.2020.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</si>
  <si>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</si>
  <si>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</si>
  <si>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</si>
  <si>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</si>
  <si>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</si>
  <si>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</si>
  <si>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</si>
  <si>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</si>
  <si>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</si>
  <si>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</si>
  <si>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</si>
  <si>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</si>
  <si>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</si>
  <si>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</si>
  <si>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</si>
  <si>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</si>
  <si>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</si>
  <si>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</si>
  <si>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</si>
  <si>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</si>
  <si>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</si>
  <si>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</si>
  <si>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</si>
  <si>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</si>
  <si>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</si>
  <si>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</si>
  <si>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</si>
  <si>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</si>
  <si>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</si>
  <si>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</si>
  <si>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</si>
  <si>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</si>
  <si>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</si>
  <si>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</si>
  <si>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</si>
  <si>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</si>
  <si>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</si>
  <si>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</si>
  <si>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</si>
  <si>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</si>
  <si>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</si>
  <si>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</si>
  <si>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</si>
  <si>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</si>
  <si>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</si>
  <si>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</si>
  <si>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</si>
  <si>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</si>
  <si>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</si>
  <si>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</si>
  <si>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</si>
  <si>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</si>
  <si>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</si>
  <si>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</si>
  <si>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</si>
  <si>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</si>
  <si>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</si>
  <si>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</si>
  <si>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</si>
  <si>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</si>
  <si>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</si>
  <si>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</si>
  <si>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</si>
  <si>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</si>
  <si>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</si>
  <si>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</si>
  <si>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</si>
  <si>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</si>
  <si>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</si>
  <si>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</si>
  <si>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</si>
  <si>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</si>
  <si>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</si>
  <si>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</si>
  <si>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</si>
  <si>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</si>
  <si>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</si>
  <si>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</si>
  <si>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</si>
  <si>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</si>
  <si>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</si>
  <si>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Тагарифуллина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</si>
</sst>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0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6" fillId="0" borderId="0"/>
    <xf numFmtId="49" fontId="18" fillId="0" borderId="0">
      <alignment horizontal="center"/>
    </xf>
    <xf numFmtId="49" fontId="18" fillId="0" borderId="0">
      <alignment horizontal="center"/>
    </xf>
    <xf numFmtId="49" fontId="18" fillId="0" borderId="8">
      <alignment horizontal="center" wrapText="1"/>
    </xf>
    <xf numFmtId="49" fontId="18" fillId="0" borderId="8">
      <alignment horizontal="center" wrapText="1"/>
    </xf>
    <xf numFmtId="49" fontId="18" fillId="0" borderId="9">
      <alignment horizontal="center" wrapText="1"/>
    </xf>
    <xf numFmtId="49" fontId="18" fillId="0" borderId="9">
      <alignment horizontal="center" wrapText="1"/>
    </xf>
    <xf numFmtId="49" fontId="18" fillId="0" borderId="10">
      <alignment horizontal="center"/>
    </xf>
    <xf numFmtId="49" fontId="18" fillId="0" borderId="10">
      <alignment horizontal="center"/>
    </xf>
    <xf numFmtId="49" fontId="18" fillId="0" borderId="11"/>
    <xf numFmtId="49" fontId="18" fillId="0" borderId="11"/>
    <xf numFmtId="4" fontId="18" fillId="0" borderId="10">
      <alignment horizontal="right"/>
    </xf>
    <xf numFmtId="4" fontId="18" fillId="0" borderId="10">
      <alignment horizontal="right"/>
    </xf>
    <xf numFmtId="4" fontId="18" fillId="0" borderId="8">
      <alignment horizontal="right"/>
    </xf>
    <xf numFmtId="4" fontId="18" fillId="0" borderId="8">
      <alignment horizontal="right"/>
    </xf>
    <xf numFmtId="49" fontId="18" fillId="0" borderId="0">
      <alignment horizontal="right"/>
    </xf>
    <xf numFmtId="49" fontId="18" fillId="0" borderId="0">
      <alignment horizontal="right"/>
    </xf>
    <xf numFmtId="4" fontId="18" fillId="0" borderId="12">
      <alignment horizontal="right"/>
    </xf>
    <xf numFmtId="4" fontId="18" fillId="0" borderId="12">
      <alignment horizontal="right"/>
    </xf>
    <xf numFmtId="49" fontId="18" fillId="0" borderId="13">
      <alignment horizontal="center"/>
    </xf>
    <xf numFmtId="49" fontId="18" fillId="0" borderId="13">
      <alignment horizontal="center"/>
    </xf>
    <xf numFmtId="4" fontId="18" fillId="0" borderId="14">
      <alignment horizontal="right"/>
    </xf>
    <xf numFmtId="4" fontId="18" fillId="0" borderId="14">
      <alignment horizontal="right"/>
    </xf>
    <xf numFmtId="0" fontId="18" fillId="0" borderId="15">
      <alignment horizontal="left" wrapText="1"/>
    </xf>
    <xf numFmtId="0" fontId="18" fillId="0" borderId="15">
      <alignment horizontal="left" wrapText="1"/>
    </xf>
    <xf numFmtId="0" fontId="19" fillId="0" borderId="16">
      <alignment horizontal="left" wrapText="1"/>
    </xf>
    <xf numFmtId="0" fontId="19" fillId="0" borderId="16">
      <alignment horizontal="left" wrapText="1"/>
    </xf>
    <xf numFmtId="0" fontId="18" fillId="0" borderId="17">
      <alignment horizontal="left" wrapText="1" indent="2"/>
    </xf>
    <xf numFmtId="0" fontId="18" fillId="0" borderId="17">
      <alignment horizontal="left" wrapText="1" indent="2"/>
    </xf>
    <xf numFmtId="0" fontId="17" fillId="0" borderId="18"/>
    <xf numFmtId="0" fontId="17" fillId="0" borderId="18"/>
    <xf numFmtId="0" fontId="18" fillId="0" borderId="11"/>
    <xf numFmtId="0" fontId="18" fillId="0" borderId="11"/>
    <xf numFmtId="0" fontId="17" fillId="0" borderId="11"/>
    <xf numFmtId="0" fontId="17" fillId="0" borderId="11"/>
    <xf numFmtId="0" fontId="19" fillId="0" borderId="0">
      <alignment horizontal="center"/>
    </xf>
    <xf numFmtId="0" fontId="19" fillId="0" borderId="0">
      <alignment horizontal="center"/>
    </xf>
    <xf numFmtId="0" fontId="19" fillId="0" borderId="11"/>
    <xf numFmtId="0" fontId="19" fillId="0" borderId="11"/>
    <xf numFmtId="0" fontId="18" fillId="0" borderId="19">
      <alignment horizontal="left" wrapText="1"/>
    </xf>
    <xf numFmtId="0" fontId="18" fillId="0" borderId="19">
      <alignment horizontal="left" wrapText="1"/>
    </xf>
    <xf numFmtId="0" fontId="18" fillId="0" borderId="20">
      <alignment horizontal="left" wrapText="1" indent="1"/>
    </xf>
    <xf numFmtId="0" fontId="18" fillId="0" borderId="20">
      <alignment horizontal="left" wrapText="1" indent="1"/>
    </xf>
    <xf numFmtId="0" fontId="18" fillId="0" borderId="19">
      <alignment horizontal="left" wrapText="1" indent="2"/>
    </xf>
    <xf numFmtId="0" fontId="18" fillId="0" borderId="19">
      <alignment horizontal="left" wrapText="1" indent="2"/>
    </xf>
    <xf numFmtId="0" fontId="17" fillId="3" borderId="21"/>
    <xf numFmtId="0" fontId="17" fillId="3" borderId="21"/>
    <xf numFmtId="0" fontId="18" fillId="0" borderId="22">
      <alignment horizontal="left" wrapText="1" indent="2"/>
    </xf>
    <xf numFmtId="0" fontId="18" fillId="0" borderId="22">
      <alignment horizontal="left" wrapText="1" indent="2"/>
    </xf>
    <xf numFmtId="0" fontId="18" fillId="0" borderId="0">
      <alignment horizontal="center" wrapText="1"/>
    </xf>
    <xf numFmtId="0" fontId="18" fillId="0" borderId="0">
      <alignment horizontal="center" wrapText="1"/>
    </xf>
    <xf numFmtId="49" fontId="18" fillId="0" borderId="11">
      <alignment horizontal="left"/>
    </xf>
    <xf numFmtId="49" fontId="18" fillId="0" borderId="11">
      <alignment horizontal="left"/>
    </xf>
    <xf numFmtId="49" fontId="18" fillId="0" borderId="23">
      <alignment horizontal="center" wrapText="1"/>
    </xf>
    <xf numFmtId="49" fontId="18" fillId="0" borderId="23">
      <alignment horizontal="center" wrapText="1"/>
    </xf>
    <xf numFmtId="49" fontId="18" fillId="0" borderId="23">
      <alignment horizontal="center" shrinkToFit="1"/>
    </xf>
    <xf numFmtId="49" fontId="18" fillId="0" borderId="23">
      <alignment horizontal="center" shrinkToFit="1"/>
    </xf>
    <xf numFmtId="49" fontId="18" fillId="0" borderId="10">
      <alignment horizontal="center" shrinkToFit="1"/>
    </xf>
    <xf numFmtId="49" fontId="18" fillId="0" borderId="10">
      <alignment horizontal="center" shrinkToFit="1"/>
    </xf>
    <xf numFmtId="0" fontId="18" fillId="0" borderId="24">
      <alignment horizontal="left" wrapText="1"/>
    </xf>
    <xf numFmtId="0" fontId="18" fillId="0" borderId="24">
      <alignment horizontal="left" wrapText="1"/>
    </xf>
    <xf numFmtId="0" fontId="18" fillId="0" borderId="15">
      <alignment horizontal="left" wrapText="1" indent="1"/>
    </xf>
    <xf numFmtId="0" fontId="18" fillId="0" borderId="15">
      <alignment horizontal="left" wrapText="1" indent="1"/>
    </xf>
    <xf numFmtId="0" fontId="18" fillId="0" borderId="24">
      <alignment horizontal="left" wrapText="1" indent="2"/>
    </xf>
    <xf numFmtId="0" fontId="18" fillId="0" borderId="24">
      <alignment horizontal="left" wrapText="1" indent="2"/>
    </xf>
    <xf numFmtId="0" fontId="18" fillId="0" borderId="15">
      <alignment horizontal="left" wrapText="1" indent="2"/>
    </xf>
    <xf numFmtId="0" fontId="18" fillId="0" borderId="15">
      <alignment horizontal="left" wrapText="1" indent="2"/>
    </xf>
    <xf numFmtId="0" fontId="17" fillId="0" borderId="25"/>
    <xf numFmtId="0" fontId="17" fillId="0" borderId="25"/>
    <xf numFmtId="0" fontId="17" fillId="0" borderId="26"/>
    <xf numFmtId="0" fontId="17" fillId="0" borderId="26"/>
    <xf numFmtId="0" fontId="19" fillId="0" borderId="27">
      <alignment horizontal="center" vertical="center" textRotation="90" wrapText="1"/>
    </xf>
    <xf numFmtId="0" fontId="19" fillId="0" borderId="27">
      <alignment horizontal="center" vertical="center" textRotation="90" wrapText="1"/>
    </xf>
    <xf numFmtId="0" fontId="19" fillId="0" borderId="18">
      <alignment horizontal="center" vertical="center" textRotation="90" wrapText="1"/>
    </xf>
    <xf numFmtId="0" fontId="19" fillId="0" borderId="18">
      <alignment horizontal="center" vertical="center" textRotation="90" wrapText="1"/>
    </xf>
    <xf numFmtId="0" fontId="18" fillId="0" borderId="0">
      <alignment vertical="center"/>
    </xf>
    <xf numFmtId="0" fontId="18" fillId="0" borderId="0">
      <alignment vertical="center"/>
    </xf>
    <xf numFmtId="0" fontId="19" fillId="0" borderId="11">
      <alignment horizontal="center" vertical="center" textRotation="90" wrapText="1"/>
    </xf>
    <xf numFmtId="0" fontId="19" fillId="0" borderId="11">
      <alignment horizontal="center" vertical="center" textRotation="90" wrapText="1"/>
    </xf>
    <xf numFmtId="0" fontId="19" fillId="0" borderId="18">
      <alignment horizontal="center" vertical="center" textRotation="90"/>
    </xf>
    <xf numFmtId="0" fontId="19" fillId="0" borderId="18">
      <alignment horizontal="center" vertical="center" textRotation="90"/>
    </xf>
    <xf numFmtId="0" fontId="19" fillId="0" borderId="11">
      <alignment horizontal="center" vertical="center" textRotation="90"/>
    </xf>
    <xf numFmtId="0" fontId="19" fillId="0" borderId="11">
      <alignment horizontal="center" vertical="center" textRotation="90"/>
    </xf>
    <xf numFmtId="0" fontId="19" fillId="0" borderId="27">
      <alignment horizontal="center" vertical="center" textRotation="90"/>
    </xf>
    <xf numFmtId="0" fontId="19" fillId="0" borderId="27">
      <alignment horizontal="center" vertical="center" textRotation="90"/>
    </xf>
    <xf numFmtId="0" fontId="19" fillId="0" borderId="28">
      <alignment horizontal="center" vertical="center" textRotation="90"/>
    </xf>
    <xf numFmtId="0" fontId="19" fillId="0" borderId="28">
      <alignment horizontal="center" vertical="center" textRotation="90"/>
    </xf>
    <xf numFmtId="0" fontId="20" fillId="0" borderId="11">
      <alignment wrapText="1"/>
    </xf>
    <xf numFmtId="0" fontId="20" fillId="0" borderId="11">
      <alignment wrapText="1"/>
    </xf>
    <xf numFmtId="0" fontId="20" fillId="0" borderId="28">
      <alignment wrapText="1"/>
    </xf>
    <xf numFmtId="0" fontId="20" fillId="0" borderId="28">
      <alignment wrapText="1"/>
    </xf>
    <xf numFmtId="0" fontId="20" fillId="0" borderId="18">
      <alignment wrapText="1"/>
    </xf>
    <xf numFmtId="0" fontId="20" fillId="0" borderId="18">
      <alignment wrapText="1"/>
    </xf>
    <xf numFmtId="0" fontId="18" fillId="0" borderId="28">
      <alignment horizontal="center" vertical="top" wrapText="1"/>
    </xf>
    <xf numFmtId="0" fontId="18" fillId="0" borderId="28">
      <alignment horizontal="center" vertical="top" wrapText="1"/>
    </xf>
    <xf numFmtId="0" fontId="19" fillId="0" borderId="29"/>
    <xf numFmtId="0" fontId="19" fillId="0" borderId="29"/>
    <xf numFmtId="49" fontId="21" fillId="0" borderId="30">
      <alignment horizontal="left" vertical="center" wrapText="1"/>
    </xf>
    <xf numFmtId="49" fontId="21" fillId="0" borderId="30">
      <alignment horizontal="left" vertical="center" wrapText="1"/>
    </xf>
    <xf numFmtId="49" fontId="18" fillId="0" borderId="31">
      <alignment horizontal="left" vertical="center" wrapText="1" indent="2"/>
    </xf>
    <xf numFmtId="49" fontId="18" fillId="0" borderId="31">
      <alignment horizontal="left" vertical="center" wrapText="1" indent="2"/>
    </xf>
    <xf numFmtId="49" fontId="18" fillId="0" borderId="22">
      <alignment horizontal="left" vertical="center" wrapText="1" indent="3"/>
    </xf>
    <xf numFmtId="49" fontId="18" fillId="0" borderId="22">
      <alignment horizontal="left" vertical="center" wrapText="1" indent="3"/>
    </xf>
    <xf numFmtId="49" fontId="18" fillId="0" borderId="30">
      <alignment horizontal="left" vertical="center" wrapText="1" indent="3"/>
    </xf>
    <xf numFmtId="49" fontId="18" fillId="0" borderId="30">
      <alignment horizontal="left" vertical="center" wrapText="1" indent="3"/>
    </xf>
    <xf numFmtId="49" fontId="18" fillId="0" borderId="32">
      <alignment horizontal="left" vertical="center" wrapText="1" indent="3"/>
    </xf>
    <xf numFmtId="49" fontId="18" fillId="0" borderId="32">
      <alignment horizontal="left" vertical="center" wrapText="1" indent="3"/>
    </xf>
    <xf numFmtId="0" fontId="21" fillId="0" borderId="29">
      <alignment horizontal="left" vertical="center" wrapText="1"/>
    </xf>
    <xf numFmtId="0" fontId="21" fillId="0" borderId="29">
      <alignment horizontal="left" vertical="center" wrapText="1"/>
    </xf>
    <xf numFmtId="49" fontId="18" fillId="0" borderId="18">
      <alignment horizontal="left" vertical="center" wrapText="1" indent="3"/>
    </xf>
    <xf numFmtId="49" fontId="18" fillId="0" borderId="18">
      <alignment horizontal="left" vertical="center" wrapText="1" indent="3"/>
    </xf>
    <xf numFmtId="49" fontId="18" fillId="0" borderId="0">
      <alignment horizontal="left" vertical="center" wrapText="1" indent="3"/>
    </xf>
    <xf numFmtId="49" fontId="18" fillId="0" borderId="0">
      <alignment horizontal="left" vertical="center" wrapText="1" indent="3"/>
    </xf>
    <xf numFmtId="49" fontId="18" fillId="0" borderId="11">
      <alignment horizontal="left" vertical="center" wrapText="1" indent="3"/>
    </xf>
    <xf numFmtId="49" fontId="18" fillId="0" borderId="11">
      <alignment horizontal="left" vertical="center" wrapText="1" indent="3"/>
    </xf>
    <xf numFmtId="49" fontId="21" fillId="0" borderId="29">
      <alignment horizontal="left" vertical="center" wrapText="1"/>
    </xf>
    <xf numFmtId="49" fontId="21" fillId="0" borderId="29">
      <alignment horizontal="left" vertical="center" wrapText="1"/>
    </xf>
    <xf numFmtId="0" fontId="18" fillId="0" borderId="30">
      <alignment horizontal="left" vertical="center" wrapText="1"/>
    </xf>
    <xf numFmtId="0" fontId="18" fillId="0" borderId="30">
      <alignment horizontal="left" vertical="center" wrapText="1"/>
    </xf>
    <xf numFmtId="0" fontId="18" fillId="0" borderId="32">
      <alignment horizontal="left" vertical="center" wrapText="1"/>
    </xf>
    <xf numFmtId="0" fontId="18" fillId="0" borderId="32">
      <alignment horizontal="left" vertical="center" wrapText="1"/>
    </xf>
    <xf numFmtId="49" fontId="18" fillId="0" borderId="30">
      <alignment horizontal="left" vertical="center" wrapText="1"/>
    </xf>
    <xf numFmtId="49" fontId="18" fillId="0" borderId="30">
      <alignment horizontal="left" vertical="center" wrapText="1"/>
    </xf>
    <xf numFmtId="49" fontId="18" fillId="0" borderId="32">
      <alignment horizontal="left" vertical="center" wrapText="1"/>
    </xf>
    <xf numFmtId="49" fontId="18" fillId="0" borderId="32">
      <alignment horizontal="left" vertical="center" wrapText="1"/>
    </xf>
    <xf numFmtId="49" fontId="19" fillId="0" borderId="33">
      <alignment horizontal="center"/>
    </xf>
    <xf numFmtId="49" fontId="19" fillId="0" borderId="33">
      <alignment horizontal="center"/>
    </xf>
    <xf numFmtId="49" fontId="19" fillId="0" borderId="34">
      <alignment horizontal="center" vertical="center" wrapText="1"/>
    </xf>
    <xf numFmtId="49" fontId="19" fillId="0" borderId="34">
      <alignment horizontal="center" vertical="center" wrapText="1"/>
    </xf>
    <xf numFmtId="49" fontId="18" fillId="0" borderId="35">
      <alignment horizontal="center" vertical="center" wrapText="1"/>
    </xf>
    <xf numFmtId="49" fontId="18" fillId="0" borderId="35">
      <alignment horizontal="center" vertical="center" wrapText="1"/>
    </xf>
    <xf numFmtId="49" fontId="18" fillId="0" borderId="23">
      <alignment horizontal="center" vertical="center" wrapText="1"/>
    </xf>
    <xf numFmtId="49" fontId="18" fillId="0" borderId="23">
      <alignment horizontal="center" vertical="center" wrapText="1"/>
    </xf>
    <xf numFmtId="49" fontId="18" fillId="0" borderId="34">
      <alignment horizontal="center" vertical="center" wrapText="1"/>
    </xf>
    <xf numFmtId="49" fontId="18" fillId="0" borderId="34">
      <alignment horizontal="center" vertical="center" wrapText="1"/>
    </xf>
    <xf numFmtId="49" fontId="18" fillId="0" borderId="36">
      <alignment horizontal="center" vertical="center" wrapText="1"/>
    </xf>
    <xf numFmtId="49" fontId="18" fillId="0" borderId="36">
      <alignment horizontal="center" vertical="center" wrapText="1"/>
    </xf>
    <xf numFmtId="49" fontId="18" fillId="0" borderId="37">
      <alignment horizontal="center" vertical="center" wrapText="1"/>
    </xf>
    <xf numFmtId="49" fontId="18" fillId="0" borderId="37">
      <alignment horizontal="center" vertical="center" wrapText="1"/>
    </xf>
    <xf numFmtId="49" fontId="18" fillId="0" borderId="0">
      <alignment horizontal="center" vertical="center" wrapText="1"/>
    </xf>
    <xf numFmtId="49" fontId="18" fillId="0" borderId="0">
      <alignment horizontal="center" vertical="center" wrapText="1"/>
    </xf>
    <xf numFmtId="49" fontId="18" fillId="0" borderId="11">
      <alignment horizontal="center" vertical="center" wrapText="1"/>
    </xf>
    <xf numFmtId="49" fontId="18" fillId="0" borderId="11">
      <alignment horizontal="center" vertical="center" wrapText="1"/>
    </xf>
    <xf numFmtId="49" fontId="19" fillId="0" borderId="33">
      <alignment horizontal="center" vertical="center" wrapText="1"/>
    </xf>
    <xf numFmtId="49" fontId="19" fillId="0" borderId="33">
      <alignment horizontal="center" vertical="center" wrapText="1"/>
    </xf>
    <xf numFmtId="0" fontId="19" fillId="0" borderId="33">
      <alignment horizontal="center" vertical="center"/>
    </xf>
    <xf numFmtId="0" fontId="19" fillId="0" borderId="33">
      <alignment horizontal="center" vertical="center"/>
    </xf>
    <xf numFmtId="0" fontId="18" fillId="0" borderId="35">
      <alignment horizontal="center" vertical="center"/>
    </xf>
    <xf numFmtId="0" fontId="18" fillId="0" borderId="35">
      <alignment horizontal="center" vertical="center"/>
    </xf>
    <xf numFmtId="0" fontId="18" fillId="0" borderId="23">
      <alignment horizontal="center" vertical="center"/>
    </xf>
    <xf numFmtId="0" fontId="18" fillId="0" borderId="23">
      <alignment horizontal="center" vertical="center"/>
    </xf>
    <xf numFmtId="0" fontId="18" fillId="0" borderId="34">
      <alignment horizontal="center" vertical="center"/>
    </xf>
    <xf numFmtId="0" fontId="18" fillId="0" borderId="34">
      <alignment horizontal="center" vertical="center"/>
    </xf>
    <xf numFmtId="0" fontId="19" fillId="0" borderId="34">
      <alignment horizontal="center" vertical="center"/>
    </xf>
    <xf numFmtId="0" fontId="19" fillId="0" borderId="34">
      <alignment horizontal="center" vertical="center"/>
    </xf>
    <xf numFmtId="0" fontId="18" fillId="0" borderId="36">
      <alignment horizontal="center" vertical="center"/>
    </xf>
    <xf numFmtId="0" fontId="18" fillId="0" borderId="36">
      <alignment horizontal="center" vertical="center"/>
    </xf>
    <xf numFmtId="49" fontId="19" fillId="0" borderId="33">
      <alignment horizontal="center" vertical="center"/>
    </xf>
    <xf numFmtId="49" fontId="19" fillId="0" borderId="33">
      <alignment horizontal="center" vertical="center"/>
    </xf>
    <xf numFmtId="49" fontId="18" fillId="0" borderId="35">
      <alignment horizontal="center" vertical="center"/>
    </xf>
    <xf numFmtId="49" fontId="18" fillId="0" borderId="35">
      <alignment horizontal="center" vertical="center"/>
    </xf>
    <xf numFmtId="49" fontId="18" fillId="0" borderId="23">
      <alignment horizontal="center" vertical="center"/>
    </xf>
    <xf numFmtId="49" fontId="18" fillId="0" borderId="23">
      <alignment horizontal="center" vertical="center"/>
    </xf>
    <xf numFmtId="49" fontId="18" fillId="0" borderId="34">
      <alignment horizontal="center" vertical="center"/>
    </xf>
    <xf numFmtId="49" fontId="18" fillId="0" borderId="34">
      <alignment horizontal="center" vertical="center"/>
    </xf>
    <xf numFmtId="49" fontId="18" fillId="0" borderId="36">
      <alignment horizontal="center" vertical="center"/>
    </xf>
    <xf numFmtId="49" fontId="18" fillId="0" borderId="36">
      <alignment horizontal="center" vertical="center"/>
    </xf>
    <xf numFmtId="49" fontId="18" fillId="0" borderId="11">
      <alignment horizontal="center"/>
    </xf>
    <xf numFmtId="49" fontId="18" fillId="0" borderId="11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49" fontId="18" fillId="0" borderId="11"/>
    <xf numFmtId="49" fontId="18" fillId="0" borderId="11"/>
    <xf numFmtId="0" fontId="18" fillId="0" borderId="28">
      <alignment horizontal="center" vertical="top"/>
    </xf>
    <xf numFmtId="0" fontId="18" fillId="0" borderId="28">
      <alignment horizontal="center" vertical="top"/>
    </xf>
    <xf numFmtId="49" fontId="18" fillId="0" borderId="28">
      <alignment horizontal="center" vertical="top" wrapText="1"/>
    </xf>
    <xf numFmtId="49" fontId="18" fillId="0" borderId="28">
      <alignment horizontal="center" vertical="top" wrapText="1"/>
    </xf>
    <xf numFmtId="0" fontId="18" fillId="0" borderId="25"/>
    <xf numFmtId="0" fontId="18" fillId="0" borderId="25"/>
    <xf numFmtId="4" fontId="18" fillId="0" borderId="38">
      <alignment horizontal="right"/>
    </xf>
    <xf numFmtId="4" fontId="18" fillId="0" borderId="38">
      <alignment horizontal="right"/>
    </xf>
    <xf numFmtId="4" fontId="18" fillId="0" borderId="37">
      <alignment horizontal="right"/>
    </xf>
    <xf numFmtId="4" fontId="18" fillId="0" borderId="37">
      <alignment horizontal="right"/>
    </xf>
    <xf numFmtId="4" fontId="18" fillId="0" borderId="0">
      <alignment horizontal="right" shrinkToFit="1"/>
    </xf>
    <xf numFmtId="4" fontId="18" fillId="0" borderId="0">
      <alignment horizontal="right" shrinkToFit="1"/>
    </xf>
    <xf numFmtId="4" fontId="18" fillId="0" borderId="11">
      <alignment horizontal="right"/>
    </xf>
    <xf numFmtId="4" fontId="18" fillId="0" borderId="11">
      <alignment horizontal="right"/>
    </xf>
    <xf numFmtId="0" fontId="18" fillId="0" borderId="18"/>
    <xf numFmtId="0" fontId="18" fillId="0" borderId="18"/>
    <xf numFmtId="0" fontId="18" fillId="0" borderId="28">
      <alignment horizontal="center" vertical="top" wrapText="1"/>
    </xf>
    <xf numFmtId="0" fontId="18" fillId="0" borderId="28">
      <alignment horizontal="center" vertical="top" wrapText="1"/>
    </xf>
    <xf numFmtId="0" fontId="18" fillId="0" borderId="11">
      <alignment horizontal="center"/>
    </xf>
    <xf numFmtId="0" fontId="18" fillId="0" borderId="11">
      <alignment horizontal="center"/>
    </xf>
    <xf numFmtId="49" fontId="18" fillId="0" borderId="18">
      <alignment horizontal="center"/>
    </xf>
    <xf numFmtId="49" fontId="18" fillId="0" borderId="18">
      <alignment horizontal="center"/>
    </xf>
    <xf numFmtId="49" fontId="18" fillId="0" borderId="0">
      <alignment horizontal="left"/>
    </xf>
    <xf numFmtId="49" fontId="18" fillId="0" borderId="0">
      <alignment horizontal="left"/>
    </xf>
    <xf numFmtId="4" fontId="18" fillId="0" borderId="25">
      <alignment horizontal="right"/>
    </xf>
    <xf numFmtId="4" fontId="18" fillId="0" borderId="25">
      <alignment horizontal="right"/>
    </xf>
    <xf numFmtId="0" fontId="18" fillId="0" borderId="28">
      <alignment horizontal="center" vertical="top"/>
    </xf>
    <xf numFmtId="0" fontId="18" fillId="0" borderId="28">
      <alignment horizontal="center" vertical="top"/>
    </xf>
    <xf numFmtId="4" fontId="18" fillId="0" borderId="26">
      <alignment horizontal="right"/>
    </xf>
    <xf numFmtId="4" fontId="18" fillId="0" borderId="26">
      <alignment horizontal="right"/>
    </xf>
    <xf numFmtId="4" fontId="18" fillId="0" borderId="39">
      <alignment horizontal="right"/>
    </xf>
    <xf numFmtId="4" fontId="18" fillId="0" borderId="39">
      <alignment horizontal="right"/>
    </xf>
    <xf numFmtId="0" fontId="18" fillId="0" borderId="26"/>
    <xf numFmtId="0" fontId="18" fillId="0" borderId="26"/>
    <xf numFmtId="0" fontId="22" fillId="0" borderId="40"/>
    <xf numFmtId="0" fontId="22" fillId="0" borderId="40"/>
    <xf numFmtId="0" fontId="17" fillId="3" borderId="0"/>
    <xf numFmtId="0" fontId="17" fillId="3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8" fillId="0" borderId="0">
      <alignment horizontal="left"/>
    </xf>
    <xf numFmtId="0" fontId="18" fillId="0" borderId="0">
      <alignment horizontal="left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3" borderId="11"/>
    <xf numFmtId="0" fontId="17" fillId="3" borderId="11"/>
    <xf numFmtId="49" fontId="18" fillId="0" borderId="28">
      <alignment horizontal="center" vertical="center" wrapText="1"/>
    </xf>
    <xf numFmtId="49" fontId="18" fillId="0" borderId="28">
      <alignment horizontal="center" vertical="center" wrapText="1"/>
    </xf>
    <xf numFmtId="49" fontId="18" fillId="0" borderId="28">
      <alignment horizontal="center" vertical="center" wrapText="1"/>
    </xf>
    <xf numFmtId="49" fontId="18" fillId="0" borderId="28">
      <alignment horizontal="center" vertical="center" wrapText="1"/>
    </xf>
    <xf numFmtId="0" fontId="17" fillId="3" borderId="41"/>
    <xf numFmtId="0" fontId="17" fillId="3" borderId="41"/>
    <xf numFmtId="0" fontId="18" fillId="0" borderId="42">
      <alignment horizontal="left" wrapText="1"/>
    </xf>
    <xf numFmtId="0" fontId="18" fillId="0" borderId="42">
      <alignment horizontal="left" wrapText="1"/>
    </xf>
    <xf numFmtId="0" fontId="18" fillId="0" borderId="19">
      <alignment horizontal="left" wrapText="1" indent="1"/>
    </xf>
    <xf numFmtId="0" fontId="18" fillId="0" borderId="19">
      <alignment horizontal="left" wrapText="1" indent="1"/>
    </xf>
    <xf numFmtId="0" fontId="18" fillId="0" borderId="13">
      <alignment horizontal="left" wrapText="1" indent="2"/>
    </xf>
    <xf numFmtId="0" fontId="18" fillId="0" borderId="13">
      <alignment horizontal="left" wrapText="1" indent="2"/>
    </xf>
    <xf numFmtId="0" fontId="17" fillId="3" borderId="18"/>
    <xf numFmtId="0" fontId="17" fillId="3" borderId="18"/>
    <xf numFmtId="0" fontId="24" fillId="0" borderId="0">
      <alignment horizontal="center" wrapText="1"/>
    </xf>
    <xf numFmtId="0" fontId="24" fillId="0" borderId="0">
      <alignment horizontal="center" wrapText="1"/>
    </xf>
    <xf numFmtId="0" fontId="25" fillId="0" borderId="0">
      <alignment horizontal="center" vertical="top"/>
    </xf>
    <xf numFmtId="0" fontId="25" fillId="0" borderId="0">
      <alignment horizontal="center" vertical="top"/>
    </xf>
    <xf numFmtId="0" fontId="18" fillId="0" borderId="11">
      <alignment wrapText="1"/>
    </xf>
    <xf numFmtId="0" fontId="18" fillId="0" borderId="11">
      <alignment wrapText="1"/>
    </xf>
    <xf numFmtId="0" fontId="18" fillId="0" borderId="41">
      <alignment wrapText="1"/>
    </xf>
    <xf numFmtId="0" fontId="18" fillId="0" borderId="41">
      <alignment wrapText="1"/>
    </xf>
    <xf numFmtId="0" fontId="18" fillId="0" borderId="18">
      <alignment horizontal="left"/>
    </xf>
    <xf numFmtId="0" fontId="18" fillId="0" borderId="18">
      <alignment horizontal="left"/>
    </xf>
    <xf numFmtId="0" fontId="17" fillId="3" borderId="43"/>
    <xf numFmtId="0" fontId="17" fillId="3" borderId="43"/>
    <xf numFmtId="49" fontId="18" fillId="0" borderId="33">
      <alignment horizontal="center" wrapText="1"/>
    </xf>
    <xf numFmtId="49" fontId="18" fillId="0" borderId="33">
      <alignment horizontal="center" wrapText="1"/>
    </xf>
    <xf numFmtId="49" fontId="18" fillId="0" borderId="35">
      <alignment horizontal="center" wrapText="1"/>
    </xf>
    <xf numFmtId="49" fontId="18" fillId="0" borderId="35">
      <alignment horizontal="center" wrapText="1"/>
    </xf>
    <xf numFmtId="49" fontId="18" fillId="0" borderId="34">
      <alignment horizontal="center"/>
    </xf>
    <xf numFmtId="49" fontId="18" fillId="0" borderId="34">
      <alignment horizontal="center"/>
    </xf>
    <xf numFmtId="0" fontId="17" fillId="3" borderId="44"/>
    <xf numFmtId="0" fontId="17" fillId="3" borderId="44"/>
    <xf numFmtId="0" fontId="18" fillId="0" borderId="37"/>
    <xf numFmtId="0" fontId="18" fillId="0" borderId="37"/>
    <xf numFmtId="0" fontId="18" fillId="0" borderId="0">
      <alignment horizontal="center"/>
    </xf>
    <xf numFmtId="0" fontId="18" fillId="0" borderId="0">
      <alignment horizontal="center"/>
    </xf>
    <xf numFmtId="49" fontId="18" fillId="0" borderId="18"/>
    <xf numFmtId="49" fontId="18" fillId="0" borderId="18"/>
    <xf numFmtId="49" fontId="18" fillId="0" borderId="0"/>
    <xf numFmtId="49" fontId="18" fillId="0" borderId="0"/>
    <xf numFmtId="49" fontId="18" fillId="0" borderId="8">
      <alignment horizontal="center"/>
    </xf>
    <xf numFmtId="49" fontId="18" fillId="0" borderId="8">
      <alignment horizontal="center"/>
    </xf>
    <xf numFmtId="49" fontId="18" fillId="0" borderId="25">
      <alignment horizontal="center"/>
    </xf>
    <xf numFmtId="49" fontId="18" fillId="0" borderId="25">
      <alignment horizontal="center"/>
    </xf>
    <xf numFmtId="49" fontId="18" fillId="0" borderId="28">
      <alignment horizontal="center"/>
    </xf>
    <xf numFmtId="49" fontId="18" fillId="0" borderId="28">
      <alignment horizontal="center"/>
    </xf>
    <xf numFmtId="49" fontId="18" fillId="0" borderId="28">
      <alignment horizontal="center" vertical="center" wrapText="1"/>
    </xf>
    <xf numFmtId="49" fontId="18" fillId="0" borderId="28">
      <alignment horizontal="center" vertical="center" wrapText="1"/>
    </xf>
    <xf numFmtId="49" fontId="18" fillId="0" borderId="38">
      <alignment horizontal="center" vertical="center" wrapText="1"/>
    </xf>
    <xf numFmtId="49" fontId="18" fillId="0" borderId="38">
      <alignment horizontal="center" vertical="center" wrapText="1"/>
    </xf>
    <xf numFmtId="0" fontId="17" fillId="3" borderId="45"/>
    <xf numFmtId="0" fontId="17" fillId="3" borderId="45"/>
    <xf numFmtId="4" fontId="18" fillId="0" borderId="28">
      <alignment horizontal="right"/>
    </xf>
    <xf numFmtId="4" fontId="18" fillId="0" borderId="28">
      <alignment horizontal="right"/>
    </xf>
    <xf numFmtId="0" fontId="18" fillId="4" borderId="37"/>
    <xf numFmtId="0" fontId="18" fillId="4" borderId="37"/>
    <xf numFmtId="0" fontId="18" fillId="4" borderId="0"/>
    <xf numFmtId="0" fontId="18" fillId="4" borderId="0"/>
    <xf numFmtId="0" fontId="24" fillId="0" borderId="0">
      <alignment horizontal="center" wrapText="1"/>
    </xf>
    <xf numFmtId="0" fontId="24" fillId="0" borderId="0">
      <alignment horizontal="center" wrapText="1"/>
    </xf>
    <xf numFmtId="0" fontId="26" fillId="0" borderId="46"/>
    <xf numFmtId="0" fontId="26" fillId="0" borderId="46"/>
    <xf numFmtId="49" fontId="27" fillId="0" borderId="47">
      <alignment horizontal="right"/>
    </xf>
    <xf numFmtId="49" fontId="27" fillId="0" borderId="47">
      <alignment horizontal="right"/>
    </xf>
    <xf numFmtId="0" fontId="18" fillId="0" borderId="47">
      <alignment horizontal="right"/>
    </xf>
    <xf numFmtId="0" fontId="18" fillId="0" borderId="47">
      <alignment horizontal="right"/>
    </xf>
    <xf numFmtId="0" fontId="26" fillId="0" borderId="11"/>
    <xf numFmtId="0" fontId="26" fillId="0" borderId="11"/>
    <xf numFmtId="0" fontId="18" fillId="0" borderId="38">
      <alignment horizontal="center"/>
    </xf>
    <xf numFmtId="0" fontId="18" fillId="0" borderId="38">
      <alignment horizontal="center"/>
    </xf>
    <xf numFmtId="49" fontId="17" fillId="0" borderId="48">
      <alignment horizontal="center"/>
    </xf>
    <xf numFmtId="49" fontId="17" fillId="0" borderId="48">
      <alignment horizontal="center"/>
    </xf>
    <xf numFmtId="165" fontId="18" fillId="0" borderId="16">
      <alignment horizontal="center"/>
    </xf>
    <xf numFmtId="165" fontId="18" fillId="0" borderId="16">
      <alignment horizontal="center"/>
    </xf>
    <xf numFmtId="0" fontId="18" fillId="0" borderId="49">
      <alignment horizontal="center"/>
    </xf>
    <xf numFmtId="0" fontId="18" fillId="0" borderId="49">
      <alignment horizontal="center"/>
    </xf>
    <xf numFmtId="49" fontId="18" fillId="0" borderId="17">
      <alignment horizontal="center"/>
    </xf>
    <xf numFmtId="49" fontId="18" fillId="0" borderId="17">
      <alignment horizontal="center"/>
    </xf>
    <xf numFmtId="49" fontId="18" fillId="0" borderId="16">
      <alignment horizontal="center"/>
    </xf>
    <xf numFmtId="49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49" fontId="18" fillId="0" borderId="50">
      <alignment horizontal="center"/>
    </xf>
    <xf numFmtId="49" fontId="18" fillId="0" borderId="50">
      <alignment horizontal="center"/>
    </xf>
    <xf numFmtId="0" fontId="22" fillId="0" borderId="37"/>
    <xf numFmtId="0" fontId="22" fillId="0" borderId="37"/>
    <xf numFmtId="0" fontId="26" fillId="0" borderId="0"/>
    <xf numFmtId="0" fontId="26" fillId="0" borderId="0"/>
    <xf numFmtId="0" fontId="17" fillId="0" borderId="51"/>
    <xf numFmtId="0" fontId="17" fillId="0" borderId="51"/>
    <xf numFmtId="0" fontId="17" fillId="0" borderId="40"/>
    <xf numFmtId="0" fontId="17" fillId="0" borderId="40"/>
    <xf numFmtId="4" fontId="18" fillId="0" borderId="13">
      <alignment horizontal="right"/>
    </xf>
    <xf numFmtId="4" fontId="18" fillId="0" borderId="13">
      <alignment horizontal="right"/>
    </xf>
    <xf numFmtId="49" fontId="18" fillId="0" borderId="26">
      <alignment horizontal="center"/>
    </xf>
    <xf numFmtId="49" fontId="18" fillId="0" borderId="26">
      <alignment horizontal="center"/>
    </xf>
    <xf numFmtId="0" fontId="18" fillId="0" borderId="52">
      <alignment horizontal="left" wrapText="1"/>
    </xf>
    <xf numFmtId="0" fontId="18" fillId="0" borderId="52">
      <alignment horizontal="left" wrapText="1"/>
    </xf>
    <xf numFmtId="0" fontId="18" fillId="0" borderId="24">
      <alignment horizontal="left" wrapText="1" indent="1"/>
    </xf>
    <xf numFmtId="0" fontId="18" fillId="0" borderId="24">
      <alignment horizontal="left" wrapText="1" indent="1"/>
    </xf>
    <xf numFmtId="0" fontId="18" fillId="0" borderId="16">
      <alignment horizontal="left" wrapText="1" indent="2"/>
    </xf>
    <xf numFmtId="0" fontId="18" fillId="0" borderId="16">
      <alignment horizontal="left" wrapText="1" indent="2"/>
    </xf>
    <xf numFmtId="0" fontId="17" fillId="3" borderId="53"/>
    <xf numFmtId="0" fontId="17" fillId="3" borderId="53"/>
    <xf numFmtId="0" fontId="18" fillId="4" borderId="21"/>
    <xf numFmtId="0" fontId="18" fillId="4" borderId="21"/>
    <xf numFmtId="0" fontId="24" fillId="0" borderId="0">
      <alignment horizontal="left" wrapText="1"/>
    </xf>
    <xf numFmtId="0" fontId="24" fillId="0" borderId="0">
      <alignment horizontal="left" wrapText="1"/>
    </xf>
    <xf numFmtId="49" fontId="17" fillId="0" borderId="0"/>
    <xf numFmtId="49" fontId="17" fillId="0" borderId="0"/>
    <xf numFmtId="0" fontId="18" fillId="0" borderId="0">
      <alignment horizontal="right"/>
    </xf>
    <xf numFmtId="0" fontId="18" fillId="0" borderId="0">
      <alignment horizontal="right"/>
    </xf>
    <xf numFmtId="49" fontId="18" fillId="0" borderId="0">
      <alignment horizontal="right"/>
    </xf>
    <xf numFmtId="49" fontId="18" fillId="0" borderId="0">
      <alignment horizontal="right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11">
      <alignment horizontal="left"/>
    </xf>
    <xf numFmtId="0" fontId="18" fillId="0" borderId="11">
      <alignment horizontal="left"/>
    </xf>
    <xf numFmtId="0" fontId="18" fillId="0" borderId="20">
      <alignment horizontal="left" wrapText="1"/>
    </xf>
    <xf numFmtId="0" fontId="18" fillId="0" borderId="20">
      <alignment horizontal="left" wrapText="1"/>
    </xf>
    <xf numFmtId="0" fontId="18" fillId="0" borderId="41"/>
    <xf numFmtId="0" fontId="18" fillId="0" borderId="41"/>
    <xf numFmtId="0" fontId="19" fillId="0" borderId="54">
      <alignment horizontal="left" wrapText="1"/>
    </xf>
    <xf numFmtId="0" fontId="19" fillId="0" borderId="54">
      <alignment horizontal="left" wrapText="1"/>
    </xf>
    <xf numFmtId="0" fontId="18" fillId="0" borderId="12">
      <alignment horizontal="left" wrapText="1" indent="2"/>
    </xf>
    <xf numFmtId="0" fontId="18" fillId="0" borderId="12">
      <alignment horizontal="left" wrapText="1" indent="2"/>
    </xf>
    <xf numFmtId="49" fontId="18" fillId="0" borderId="0">
      <alignment horizontal="center" wrapText="1"/>
    </xf>
    <xf numFmtId="49" fontId="18" fillId="0" borderId="0">
      <alignment horizontal="center" wrapText="1"/>
    </xf>
    <xf numFmtId="49" fontId="18" fillId="0" borderId="34">
      <alignment horizontal="center" wrapText="1"/>
    </xf>
    <xf numFmtId="49" fontId="18" fillId="0" borderId="34">
      <alignment horizontal="center" wrapText="1"/>
    </xf>
    <xf numFmtId="0" fontId="18" fillId="0" borderId="55"/>
    <xf numFmtId="0" fontId="18" fillId="0" borderId="55"/>
    <xf numFmtId="0" fontId="18" fillId="0" borderId="56">
      <alignment horizontal="center" wrapText="1"/>
    </xf>
    <xf numFmtId="0" fontId="18" fillId="0" borderId="56">
      <alignment horizontal="center" wrapText="1"/>
    </xf>
    <xf numFmtId="0" fontId="17" fillId="3" borderId="37"/>
    <xf numFmtId="0" fontId="17" fillId="3" borderId="37"/>
    <xf numFmtId="49" fontId="18" fillId="0" borderId="23">
      <alignment horizontal="center"/>
    </xf>
    <xf numFmtId="49" fontId="18" fillId="0" borderId="23">
      <alignment horizontal="center"/>
    </xf>
    <xf numFmtId="0" fontId="17" fillId="0" borderId="37"/>
    <xf numFmtId="0" fontId="17" fillId="0" borderId="37"/>
    <xf numFmtId="0" fontId="16" fillId="0" borderId="0"/>
    <xf numFmtId="0" fontId="29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shrinkToFit="1"/>
    </xf>
    <xf numFmtId="0" fontId="1" fillId="0" borderId="0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/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wrapText="1" shrinkToFit="1"/>
    </xf>
    <xf numFmtId="164" fontId="3" fillId="2" borderId="2" xfId="0" applyNumberFormat="1" applyFont="1" applyFill="1" applyBorder="1" applyAlignment="1">
      <alignment horizontal="center" vertical="center" wrapText="1" shrinkToFit="1"/>
    </xf>
    <xf numFmtId="164" fontId="3" fillId="2" borderId="3" xfId="0" applyNumberFormat="1" applyFont="1" applyFill="1" applyBorder="1" applyAlignment="1">
      <alignment horizontal="center" vertical="center" wrapText="1" shrinkToFit="1"/>
    </xf>
    <xf numFmtId="164" fontId="3" fillId="2" borderId="4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5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164" fontId="3" fillId="0" borderId="6" xfId="0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left" vertical="top" wrapText="1" shrinkToFit="1"/>
    </xf>
    <xf numFmtId="164" fontId="7" fillId="0" borderId="7" xfId="1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center" shrinkToFit="1"/>
    </xf>
    <xf numFmtId="164" fontId="4" fillId="0" borderId="7" xfId="0" applyNumberFormat="1" applyFont="1" applyBorder="1" applyAlignment="1">
      <alignment horizontal="center" vertical="top" shrinkToFit="1"/>
    </xf>
    <xf numFmtId="164" fontId="7" fillId="0" borderId="7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center" wrapText="1" shrinkToFit="1"/>
    </xf>
    <xf numFmtId="164" fontId="3" fillId="0" borderId="7" xfId="1" applyNumberFormat="1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center" shrinkToFit="1"/>
    </xf>
    <xf numFmtId="164" fontId="3" fillId="0" borderId="7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top" wrapText="1" shrinkToFit="1"/>
    </xf>
    <xf numFmtId="164" fontId="8" fillId="0" borderId="7" xfId="2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top" wrapText="1" shrinkToFit="1"/>
    </xf>
    <xf numFmtId="164" fontId="8" fillId="0" borderId="7" xfId="1" applyNumberFormat="1" applyFont="1" applyBorder="1" applyAlignment="1">
      <alignment horizontal="center" vertical="top"/>
    </xf>
    <xf numFmtId="164" fontId="8" fillId="0" borderId="7" xfId="2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justify" vertical="top" wrapText="1" shrinkToFit="1"/>
    </xf>
    <xf numFmtId="0" fontId="3" fillId="0" borderId="7" xfId="0" applyFont="1" applyBorder="1" applyAlignment="1">
      <alignment horizontal="justify" vertical="top" wrapText="1" shrinkToFit="1"/>
    </xf>
    <xf numFmtId="0" fontId="9" fillId="0" borderId="7" xfId="0" applyFont="1" applyBorder="1" applyAlignment="1">
      <alignment horizontal="justify" vertical="top" wrapText="1" shrinkToFit="1"/>
    </xf>
    <xf numFmtId="164" fontId="10" fillId="0" borderId="7" xfId="1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justify" vertical="top" wrapText="1" shrinkToFit="1"/>
    </xf>
    <xf numFmtId="164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64" fontId="4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 shrinkToFit="1"/>
    </xf>
    <xf numFmtId="164" fontId="3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164" fontId="3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left" vertical="top" wrapText="1" shrinkToFit="1"/>
    </xf>
    <xf numFmtId="164" fontId="11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left" vertical="top" wrapText="1" shrinkToFit="1"/>
    </xf>
    <xf numFmtId="164" fontId="3" fillId="0" borderId="7" xfId="0" applyNumberFormat="1" applyFont="1" applyBorder="1" applyAlignment="1">
      <alignment horizontal="center" vertical="top" wrapText="1" shrinkToFit="1"/>
    </xf>
    <xf numFmtId="0" fontId="1" fillId="0" borderId="0" xfId="0" applyFont="1" applyAlignment="1">
      <alignment vertical="top" wrapText="1" shrinkToFit="1"/>
    </xf>
    <xf numFmtId="0" fontId="3" fillId="0" borderId="7" xfId="0" applyFont="1" applyBorder="1" applyAlignment="1">
      <alignment horizontal="center" vertical="top" wrapText="1" shrinkToFit="1"/>
    </xf>
    <xf numFmtId="0" fontId="3" fillId="0" borderId="7" xfId="0" applyFont="1" applyBorder="1" applyAlignment="1">
      <alignment vertical="top" wrapText="1" shrinkToFit="1"/>
    </xf>
    <xf numFmtId="0" fontId="3" fillId="0" borderId="0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vertical="top" wrapText="1" shrinkToFit="1"/>
    </xf>
    <xf numFmtId="164" fontId="3" fillId="0" borderId="0" xfId="0" applyNumberFormat="1" applyFont="1" applyBorder="1" applyAlignment="1">
      <alignment horizontal="center" vertical="top" wrapText="1" shrinkToFit="1"/>
    </xf>
    <xf numFmtId="164" fontId="10" fillId="0" borderId="0" xfId="0" applyNumberFormat="1" applyFont="1" applyBorder="1" applyAlignment="1">
      <alignment horizontal="center" vertical="top" wrapText="1" shrinkToFit="1"/>
    </xf>
    <xf numFmtId="0" fontId="3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vertical="top" shrinkToFit="1"/>
    </xf>
    <xf numFmtId="164" fontId="3" fillId="0" borderId="7" xfId="3" applyNumberFormat="1" applyFont="1" applyBorder="1" applyAlignment="1">
      <alignment horizontal="center" vertical="center" shrinkToFit="1"/>
    </xf>
    <xf numFmtId="164" fontId="1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vertical="top" shrinkToFit="1"/>
    </xf>
    <xf numFmtId="164" fontId="14" fillId="0" borderId="7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3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62"/>
  <sheetViews>
    <sheetView tabSelected="1" zoomScale="90" zoomScaleNormal="90" workbookViewId="0">
      <selection activeCell="J26" sqref="J26"/>
    </sheetView>
  </sheetViews>
  <sheetFormatPr defaultRowHeight="12.75" x14ac:dyDescent="0.2"/>
  <cols>
    <col min="1" max="1" width="10.7109375" style="1" customWidth="1"/>
    <col min="2" max="2" width="103.85546875" style="1" customWidth="1"/>
    <col min="3" max="3" width="19.5703125" style="1" customWidth="1"/>
    <col min="4" max="4" width="18" style="1" customWidth="1"/>
    <col min="5" max="5" width="13.7109375" style="1" customWidth="1"/>
    <col min="6" max="6" width="19.7109375" style="1" customWidth="1"/>
    <col min="7" max="7" width="18.85546875" style="1" customWidth="1"/>
    <col min="8" max="8" width="13" style="6" customWidth="1"/>
    <col min="9" max="9" width="13.7109375" style="1" customWidth="1"/>
    <col min="10" max="10" width="11.42578125" style="1" customWidth="1"/>
    <col min="11" max="16384" width="9.140625" style="1"/>
  </cols>
  <sheetData>
    <row r="1" spans="1:10" x14ac:dyDescent="0.2">
      <c r="G1" s="2" t="s">
        <v>0</v>
      </c>
      <c r="H1" s="2"/>
      <c r="I1" s="2"/>
      <c r="J1" s="2"/>
    </row>
    <row r="2" spans="1:10" ht="15.75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5"/>
      <c r="B4" s="6"/>
      <c r="C4" s="6"/>
      <c r="D4" s="6"/>
      <c r="E4" s="6"/>
      <c r="F4" s="6"/>
      <c r="G4" s="6"/>
      <c r="H4" s="7"/>
      <c r="I4" s="7"/>
      <c r="J4" s="8" t="s">
        <v>3</v>
      </c>
    </row>
    <row r="5" spans="1:10" x14ac:dyDescent="0.2">
      <c r="A5" s="9" t="s">
        <v>4</v>
      </c>
      <c r="B5" s="9" t="s">
        <v>5</v>
      </c>
      <c r="C5" s="10" t="s">
        <v>6</v>
      </c>
      <c r="D5" s="11"/>
      <c r="E5" s="12"/>
      <c r="F5" s="13" t="s">
        <v>7</v>
      </c>
      <c r="G5" s="14"/>
      <c r="H5" s="15"/>
      <c r="I5" s="9" t="s">
        <v>8</v>
      </c>
      <c r="J5" s="16" t="s">
        <v>9</v>
      </c>
    </row>
    <row r="6" spans="1:10" x14ac:dyDescent="0.2">
      <c r="A6" s="17"/>
      <c r="B6" s="17"/>
      <c r="C6" s="18" t="s">
        <v>10</v>
      </c>
      <c r="D6" s="18" t="s">
        <v>11</v>
      </c>
      <c r="E6" s="18" t="s">
        <v>12</v>
      </c>
      <c r="F6" s="9" t="s">
        <v>10</v>
      </c>
      <c r="G6" s="9" t="s">
        <v>11</v>
      </c>
      <c r="H6" s="18" t="s">
        <v>12</v>
      </c>
      <c r="I6" s="17"/>
      <c r="J6" s="19"/>
    </row>
    <row r="7" spans="1:10" x14ac:dyDescent="0.2">
      <c r="A7" s="20"/>
      <c r="B7" s="20"/>
      <c r="C7" s="21"/>
      <c r="D7" s="21"/>
      <c r="E7" s="21"/>
      <c r="F7" s="20"/>
      <c r="G7" s="20"/>
      <c r="H7" s="21"/>
      <c r="I7" s="20"/>
      <c r="J7" s="22"/>
    </row>
    <row r="8" spans="1:10" ht="18" customHeight="1" x14ac:dyDescent="0.2">
      <c r="A8" s="23">
        <v>1</v>
      </c>
      <c r="B8" s="23">
        <v>2</v>
      </c>
      <c r="C8" s="23">
        <v>3</v>
      </c>
      <c r="D8" s="23">
        <v>4</v>
      </c>
      <c r="E8" s="23" t="s">
        <v>13</v>
      </c>
      <c r="F8" s="23">
        <v>6</v>
      </c>
      <c r="G8" s="23">
        <v>7</v>
      </c>
      <c r="H8" s="23" t="s">
        <v>14</v>
      </c>
      <c r="I8" s="23" t="s">
        <v>15</v>
      </c>
      <c r="J8" s="24" t="s">
        <v>16</v>
      </c>
    </row>
    <row r="9" spans="1:10" x14ac:dyDescent="0.2">
      <c r="A9" s="25"/>
      <c r="B9" s="26" t="s">
        <v>17</v>
      </c>
      <c r="C9" s="27">
        <v>151484231.71827</v>
      </c>
      <c r="D9" s="27">
        <v>39648876.097010002</v>
      </c>
      <c r="E9" s="28">
        <v>26.173599487733405</v>
      </c>
      <c r="F9" s="27">
        <f>F10+F15</f>
        <v>180328643.81575</v>
      </c>
      <c r="G9" s="27">
        <f>G10+G15</f>
        <v>42311523.996179998</v>
      </c>
      <c r="H9" s="29">
        <f t="shared" ref="H9:H16" si="0">G9/F9*100</f>
        <v>23.463562471756628</v>
      </c>
      <c r="I9" s="30">
        <f>G9-D9</f>
        <v>2662647.8991699964</v>
      </c>
      <c r="J9" s="30">
        <f>G9/D9*100</f>
        <v>106.71556967379156</v>
      </c>
    </row>
    <row r="10" spans="1:10" x14ac:dyDescent="0.2">
      <c r="A10" s="25"/>
      <c r="B10" s="31" t="s">
        <v>18</v>
      </c>
      <c r="C10" s="32">
        <v>142358862.81754002</v>
      </c>
      <c r="D10" s="32">
        <v>38182258.915470004</v>
      </c>
      <c r="E10" s="33">
        <v>26.821132284828543</v>
      </c>
      <c r="F10" s="32">
        <v>167697238.84728</v>
      </c>
      <c r="G10" s="32">
        <v>40323090.243819997</v>
      </c>
      <c r="H10" s="34">
        <f t="shared" si="0"/>
        <v>24.045172431575804</v>
      </c>
      <c r="I10" s="34">
        <f t="shared" ref="I10:I16" si="1">G10-D10</f>
        <v>2140831.3283499926</v>
      </c>
      <c r="J10" s="34">
        <f t="shared" ref="J10:J16" si="2">G10/D10*100</f>
        <v>105.60687447300978</v>
      </c>
    </row>
    <row r="11" spans="1:10" x14ac:dyDescent="0.2">
      <c r="A11" s="25"/>
      <c r="B11" s="35" t="s">
        <v>19</v>
      </c>
      <c r="C11" s="36">
        <v>49759381.100000001</v>
      </c>
      <c r="D11" s="33">
        <v>16787891.105560001</v>
      </c>
      <c r="E11" s="33">
        <v>33.738142907810406</v>
      </c>
      <c r="F11" s="36">
        <v>62527931.299999997</v>
      </c>
      <c r="G11" s="33">
        <v>16404207.053950001</v>
      </c>
      <c r="H11" s="34">
        <f t="shared" si="0"/>
        <v>26.235006840774854</v>
      </c>
      <c r="I11" s="34">
        <f t="shared" si="1"/>
        <v>-383684.05161000043</v>
      </c>
      <c r="J11" s="34">
        <f t="shared" si="2"/>
        <v>97.714519059020304</v>
      </c>
    </row>
    <row r="12" spans="1:10" x14ac:dyDescent="0.2">
      <c r="A12" s="25"/>
      <c r="B12" s="37" t="s">
        <v>20</v>
      </c>
      <c r="C12" s="38">
        <v>44640153.573930003</v>
      </c>
      <c r="D12" s="39">
        <v>10093781.30185</v>
      </c>
      <c r="E12" s="33">
        <v>22.611439463650953</v>
      </c>
      <c r="F12" s="38">
        <v>49319845.238620006</v>
      </c>
      <c r="G12" s="39">
        <v>10620878.472379999</v>
      </c>
      <c r="H12" s="34">
        <f t="shared" si="0"/>
        <v>21.534695457769399</v>
      </c>
      <c r="I12" s="34">
        <f t="shared" si="1"/>
        <v>527097.17052999884</v>
      </c>
      <c r="J12" s="34">
        <f t="shared" si="2"/>
        <v>105.22199911774779</v>
      </c>
    </row>
    <row r="13" spans="1:10" ht="15" customHeight="1" x14ac:dyDescent="0.2">
      <c r="A13" s="25"/>
      <c r="B13" s="40" t="s">
        <v>21</v>
      </c>
      <c r="C13" s="38">
        <v>27244867.427279998</v>
      </c>
      <c r="D13" s="39">
        <v>4207703.9410199998</v>
      </c>
      <c r="E13" s="33">
        <v>15.444024281824436</v>
      </c>
      <c r="F13" s="38">
        <v>30960654.58568</v>
      </c>
      <c r="G13" s="39">
        <v>5664778.03529</v>
      </c>
      <c r="H13" s="34">
        <f>G13/F13*100</f>
        <v>18.296699831114317</v>
      </c>
      <c r="I13" s="34">
        <f t="shared" si="1"/>
        <v>1457074.0942700002</v>
      </c>
      <c r="J13" s="34">
        <f t="shared" si="2"/>
        <v>134.6287218562432</v>
      </c>
    </row>
    <row r="14" spans="1:10" x14ac:dyDescent="0.2">
      <c r="A14" s="25"/>
      <c r="B14" s="40" t="s">
        <v>22</v>
      </c>
      <c r="C14" s="38">
        <v>8094698.3897000002</v>
      </c>
      <c r="D14" s="39">
        <v>2468747.7999999998</v>
      </c>
      <c r="E14" s="33">
        <v>30.498329661563766</v>
      </c>
      <c r="F14" s="38">
        <v>11379552.853770001</v>
      </c>
      <c r="G14" s="39">
        <v>2580759.4849299998</v>
      </c>
      <c r="H14" s="34">
        <f>G14/F14*100</f>
        <v>22.678918214919179</v>
      </c>
      <c r="I14" s="34">
        <f t="shared" si="1"/>
        <v>112011.68492999999</v>
      </c>
      <c r="J14" s="34">
        <f t="shared" si="2"/>
        <v>104.53718621764443</v>
      </c>
    </row>
    <row r="15" spans="1:10" x14ac:dyDescent="0.2">
      <c r="A15" s="25"/>
      <c r="B15" s="41" t="s">
        <v>23</v>
      </c>
      <c r="C15" s="38">
        <v>9125368.9007299989</v>
      </c>
      <c r="D15" s="39">
        <v>1466617.18154</v>
      </c>
      <c r="E15" s="33">
        <v>16.071867312922279</v>
      </c>
      <c r="F15" s="38">
        <v>12631404.96847</v>
      </c>
      <c r="G15" s="39">
        <v>1988433.7523599998</v>
      </c>
      <c r="H15" s="34">
        <f t="shared" si="0"/>
        <v>15.741984025715647</v>
      </c>
      <c r="I15" s="34">
        <f t="shared" si="1"/>
        <v>521816.57081999979</v>
      </c>
      <c r="J15" s="34">
        <f t="shared" si="2"/>
        <v>135.57960300670103</v>
      </c>
    </row>
    <row r="16" spans="1:10" x14ac:dyDescent="0.2">
      <c r="A16" s="25"/>
      <c r="B16" s="41" t="s">
        <v>24</v>
      </c>
      <c r="C16" s="38">
        <v>8995027.4909199998</v>
      </c>
      <c r="D16" s="39">
        <v>1355666.56705</v>
      </c>
      <c r="E16" s="33">
        <v>15.071288758355358</v>
      </c>
      <c r="F16" s="38">
        <v>11495817.470000001</v>
      </c>
      <c r="G16" s="39">
        <v>1482535.01055</v>
      </c>
      <c r="H16" s="34">
        <f t="shared" si="0"/>
        <v>12.896299148963436</v>
      </c>
      <c r="I16" s="34">
        <f t="shared" si="1"/>
        <v>126868.44350000005</v>
      </c>
      <c r="J16" s="34">
        <f t="shared" si="2"/>
        <v>109.35838107862115</v>
      </c>
    </row>
    <row r="17" spans="1:10" x14ac:dyDescent="0.2">
      <c r="A17" s="25"/>
      <c r="B17" s="42"/>
      <c r="C17" s="32"/>
      <c r="D17" s="32"/>
      <c r="E17" s="34"/>
      <c r="F17" s="43"/>
      <c r="G17" s="43"/>
      <c r="H17" s="34"/>
      <c r="I17" s="34"/>
      <c r="J17" s="34"/>
    </row>
    <row r="18" spans="1:10" x14ac:dyDescent="0.2">
      <c r="A18" s="25"/>
      <c r="B18" s="44" t="s">
        <v>25</v>
      </c>
      <c r="C18" s="45">
        <v>166615705.57530001</v>
      </c>
      <c r="D18" s="45">
        <v>30454289.49862</v>
      </c>
      <c r="E18" s="28">
        <v>18.278162549842303</v>
      </c>
      <c r="F18" s="45">
        <f>F19+F24+F25+F28+F33+F34+F35+F36+F37+F38+F39+F40+F42+F43</f>
        <v>199541804.00016001</v>
      </c>
      <c r="G18" s="45">
        <f>G19+G24+G25+G28+G33+G34+G35+G36+G37+G38+G39+G40+G42+G43</f>
        <v>34890732.525410004</v>
      </c>
      <c r="H18" s="28">
        <f>G18/F18*100</f>
        <v>17.485425021707243</v>
      </c>
      <c r="I18" s="46">
        <f t="shared" ref="I18:I44" si="3">G18-D18</f>
        <v>4436443.0267900042</v>
      </c>
      <c r="J18" s="46">
        <f t="shared" ref="J18:J59" si="4">G18/D18*100</f>
        <v>114.56754729737182</v>
      </c>
    </row>
    <row r="19" spans="1:10" x14ac:dyDescent="0.2">
      <c r="A19" s="47" t="s">
        <v>26</v>
      </c>
      <c r="B19" s="26" t="s">
        <v>27</v>
      </c>
      <c r="C19" s="48">
        <v>19143384.977790002</v>
      </c>
      <c r="D19" s="48">
        <v>2493531.4999499996</v>
      </c>
      <c r="E19" s="28">
        <v>13.02555166102011</v>
      </c>
      <c r="F19" s="49">
        <v>19478407.619890001</v>
      </c>
      <c r="G19" s="49">
        <v>2735247.7204999998</v>
      </c>
      <c r="H19" s="28">
        <f t="shared" ref="H19:H43" si="5">G19/F19*100</f>
        <v>14.042460625513115</v>
      </c>
      <c r="I19" s="46">
        <f t="shared" si="3"/>
        <v>241716.2205500002</v>
      </c>
      <c r="J19" s="46">
        <f t="shared" si="4"/>
        <v>109.69373038017956</v>
      </c>
    </row>
    <row r="20" spans="1:10" ht="25.5" x14ac:dyDescent="0.2">
      <c r="A20" s="50" t="s">
        <v>28</v>
      </c>
      <c r="B20" s="35" t="s">
        <v>29</v>
      </c>
      <c r="C20" s="51">
        <v>7681553.9366800003</v>
      </c>
      <c r="D20" s="51">
        <v>1426878.3973099999</v>
      </c>
      <c r="E20" s="33">
        <v>18.575387337925832</v>
      </c>
      <c r="F20" s="52">
        <v>8490620.4736799989</v>
      </c>
      <c r="G20" s="52">
        <v>1528870.7321199998</v>
      </c>
      <c r="H20" s="33">
        <f t="shared" si="5"/>
        <v>18.006584287442042</v>
      </c>
      <c r="I20" s="53">
        <f t="shared" si="3"/>
        <v>101992.33480999991</v>
      </c>
      <c r="J20" s="53">
        <f t="shared" si="4"/>
        <v>107.14793461042507</v>
      </c>
    </row>
    <row r="21" spans="1:10" ht="18" customHeight="1" x14ac:dyDescent="0.2">
      <c r="A21" s="54" t="s">
        <v>30</v>
      </c>
      <c r="B21" s="35" t="s">
        <v>31</v>
      </c>
      <c r="C21" s="51">
        <v>322767.75193000003</v>
      </c>
      <c r="D21" s="51">
        <v>62016.731200000002</v>
      </c>
      <c r="E21" s="33">
        <v>19.214041932370563</v>
      </c>
      <c r="F21" s="52">
        <v>383444.52341000002</v>
      </c>
      <c r="G21" s="52">
        <v>70511.812749999997</v>
      </c>
      <c r="H21" s="33">
        <f t="shared" si="5"/>
        <v>18.389051986695058</v>
      </c>
      <c r="I21" s="53">
        <f t="shared" si="3"/>
        <v>8495.0815499999953</v>
      </c>
      <c r="J21" s="53">
        <f t="shared" si="4"/>
        <v>113.69804790678808</v>
      </c>
    </row>
    <row r="22" spans="1:10" ht="25.5" x14ac:dyDescent="0.2">
      <c r="A22" s="54" t="s">
        <v>32</v>
      </c>
      <c r="B22" s="35" t="s">
        <v>33</v>
      </c>
      <c r="C22" s="51">
        <v>541501.96622000006</v>
      </c>
      <c r="D22" s="51">
        <v>93688.894819999987</v>
      </c>
      <c r="E22" s="33">
        <v>17.301672138700287</v>
      </c>
      <c r="F22" s="52">
        <v>581522.57926000003</v>
      </c>
      <c r="G22" s="52">
        <v>103720.86872</v>
      </c>
      <c r="H22" s="33">
        <f t="shared" si="5"/>
        <v>17.83608623623644</v>
      </c>
      <c r="I22" s="53">
        <f t="shared" si="3"/>
        <v>10031.973900000012</v>
      </c>
      <c r="J22" s="53">
        <f t="shared" si="4"/>
        <v>110.70775135011888</v>
      </c>
    </row>
    <row r="23" spans="1:10" ht="15.75" customHeight="1" x14ac:dyDescent="0.2">
      <c r="A23" s="54" t="s">
        <v>34</v>
      </c>
      <c r="B23" s="35" t="s">
        <v>35</v>
      </c>
      <c r="C23" s="51">
        <v>234646.15638999999</v>
      </c>
      <c r="D23" s="51">
        <v>14819.28514</v>
      </c>
      <c r="E23" s="33">
        <v>6.3155882746995466</v>
      </c>
      <c r="F23" s="52">
        <v>262055.5</v>
      </c>
      <c r="G23" s="52">
        <v>12569.71235</v>
      </c>
      <c r="H23" s="33">
        <f t="shared" si="5"/>
        <v>4.7965840632995675</v>
      </c>
      <c r="I23" s="53">
        <f t="shared" si="3"/>
        <v>-2249.5727900000002</v>
      </c>
      <c r="J23" s="53">
        <f t="shared" si="4"/>
        <v>84.819964197004438</v>
      </c>
    </row>
    <row r="24" spans="1:10" ht="18" customHeight="1" x14ac:dyDescent="0.2">
      <c r="A24" s="47" t="s">
        <v>36</v>
      </c>
      <c r="B24" s="26" t="s">
        <v>37</v>
      </c>
      <c r="C24" s="48">
        <v>74243.199999999997</v>
      </c>
      <c r="D24" s="48">
        <v>11694.543369999999</v>
      </c>
      <c r="E24" s="28">
        <v>15.751669338067325</v>
      </c>
      <c r="F24" s="49">
        <v>71380.800000000003</v>
      </c>
      <c r="G24" s="49">
        <v>12364.31554</v>
      </c>
      <c r="H24" s="28">
        <f t="shared" si="5"/>
        <v>17.321626459776297</v>
      </c>
      <c r="I24" s="28">
        <f t="shared" si="3"/>
        <v>669.77217000000019</v>
      </c>
      <c r="J24" s="28">
        <f t="shared" si="4"/>
        <v>105.72721951434347</v>
      </c>
    </row>
    <row r="25" spans="1:10" ht="15.75" customHeight="1" x14ac:dyDescent="0.2">
      <c r="A25" s="47" t="s">
        <v>38</v>
      </c>
      <c r="B25" s="26" t="s">
        <v>39</v>
      </c>
      <c r="C25" s="49">
        <v>2378640.9359599999</v>
      </c>
      <c r="D25" s="49">
        <v>409326.05471</v>
      </c>
      <c r="E25" s="28">
        <v>17.208400331544759</v>
      </c>
      <c r="F25" s="49">
        <v>3210450.9413899998</v>
      </c>
      <c r="G25" s="49">
        <v>503789.04551999999</v>
      </c>
      <c r="H25" s="28">
        <f t="shared" si="5"/>
        <v>15.6921583514956</v>
      </c>
      <c r="I25" s="28">
        <f t="shared" si="3"/>
        <v>94462.990809999988</v>
      </c>
      <c r="J25" s="28">
        <f t="shared" si="4"/>
        <v>123.07768824462575</v>
      </c>
    </row>
    <row r="26" spans="1:10" ht="27.75" customHeight="1" x14ac:dyDescent="0.2">
      <c r="A26" s="54" t="s">
        <v>40</v>
      </c>
      <c r="B26" s="35" t="s">
        <v>41</v>
      </c>
      <c r="C26" s="55">
        <v>662106.91845</v>
      </c>
      <c r="D26" s="55">
        <v>66275.537620000003</v>
      </c>
      <c r="E26" s="33">
        <v>10.009793852502222</v>
      </c>
      <c r="F26" s="56">
        <v>930900.77872000006</v>
      </c>
      <c r="G26" s="56">
        <v>104792.95154000001</v>
      </c>
      <c r="H26" s="33">
        <f t="shared" si="5"/>
        <v>11.257155857586842</v>
      </c>
      <c r="I26" s="53">
        <f t="shared" si="3"/>
        <v>38517.413920000006</v>
      </c>
      <c r="J26" s="53">
        <f t="shared" si="4"/>
        <v>158.11709011075089</v>
      </c>
    </row>
    <row r="27" spans="1:10" x14ac:dyDescent="0.2">
      <c r="A27" s="54" t="s">
        <v>42</v>
      </c>
      <c r="B27" s="35" t="s">
        <v>43</v>
      </c>
      <c r="C27" s="55">
        <v>1359214.4146099999</v>
      </c>
      <c r="D27" s="55">
        <v>214533.21638</v>
      </c>
      <c r="E27" s="33">
        <v>15.783618395597735</v>
      </c>
      <c r="F27" s="56">
        <v>1673985.8125</v>
      </c>
      <c r="G27" s="56">
        <v>254858.00037999998</v>
      </c>
      <c r="H27" s="33">
        <f t="shared" si="5"/>
        <v>15.22462128871836</v>
      </c>
      <c r="I27" s="53">
        <f t="shared" si="3"/>
        <v>40324.783999999985</v>
      </c>
      <c r="J27" s="53">
        <f t="shared" si="4"/>
        <v>118.79652236629559</v>
      </c>
    </row>
    <row r="28" spans="1:10" x14ac:dyDescent="0.2">
      <c r="A28" s="47" t="s">
        <v>44</v>
      </c>
      <c r="B28" s="26" t="s">
        <v>45</v>
      </c>
      <c r="C28" s="49">
        <v>22821708.534159999</v>
      </c>
      <c r="D28" s="49">
        <v>4344659.0182400001</v>
      </c>
      <c r="E28" s="28">
        <v>19.037395958925803</v>
      </c>
      <c r="F28" s="49">
        <v>30030701.370900001</v>
      </c>
      <c r="G28" s="49">
        <v>4113497.5691399998</v>
      </c>
      <c r="H28" s="28">
        <f t="shared" si="5"/>
        <v>13.697640685561922</v>
      </c>
      <c r="I28" s="28">
        <f t="shared" si="3"/>
        <v>-231161.44910000032</v>
      </c>
      <c r="J28" s="28">
        <f t="shared" si="4"/>
        <v>94.67941101638759</v>
      </c>
    </row>
    <row r="29" spans="1:10" x14ac:dyDescent="0.2">
      <c r="A29" s="54" t="s">
        <v>46</v>
      </c>
      <c r="B29" s="35" t="s">
        <v>47</v>
      </c>
      <c r="C29" s="51">
        <v>4668621.5819799993</v>
      </c>
      <c r="D29" s="51">
        <v>1395298.79113</v>
      </c>
      <c r="E29" s="33">
        <v>29.886739943018529</v>
      </c>
      <c r="F29" s="52">
        <v>5538968.97322</v>
      </c>
      <c r="G29" s="52">
        <v>1372637.50951</v>
      </c>
      <c r="H29" s="33">
        <f t="shared" si="5"/>
        <v>24.781462328936588</v>
      </c>
      <c r="I29" s="33">
        <f t="shared" si="3"/>
        <v>-22661.281620000023</v>
      </c>
      <c r="J29" s="33">
        <f t="shared" si="4"/>
        <v>98.375883232748478</v>
      </c>
    </row>
    <row r="30" spans="1:10" x14ac:dyDescent="0.2">
      <c r="A30" s="54" t="s">
        <v>48</v>
      </c>
      <c r="B30" s="35" t="s">
        <v>49</v>
      </c>
      <c r="C30" s="51">
        <v>1490184.2</v>
      </c>
      <c r="D30" s="51">
        <v>201707.02406999998</v>
      </c>
      <c r="E30" s="33">
        <v>13.535710824876549</v>
      </c>
      <c r="F30" s="52">
        <v>1589953.77777</v>
      </c>
      <c r="G30" s="52">
        <v>198928.47044</v>
      </c>
      <c r="H30" s="33">
        <f t="shared" si="5"/>
        <v>12.511588275164101</v>
      </c>
      <c r="I30" s="33">
        <f t="shared" si="3"/>
        <v>-2778.5536299999803</v>
      </c>
      <c r="J30" s="33">
        <f t="shared" si="4"/>
        <v>98.622480479888637</v>
      </c>
    </row>
    <row r="31" spans="1:10" x14ac:dyDescent="0.2">
      <c r="A31" s="54" t="s">
        <v>50</v>
      </c>
      <c r="B31" s="35" t="s">
        <v>51</v>
      </c>
      <c r="C31" s="51">
        <v>12017523.672389999</v>
      </c>
      <c r="D31" s="51">
        <v>1648708.7701300001</v>
      </c>
      <c r="E31" s="33">
        <v>13.719205512512305</v>
      </c>
      <c r="F31" s="52">
        <v>15963402.655690001</v>
      </c>
      <c r="G31" s="52">
        <v>1708466.87583</v>
      </c>
      <c r="H31" s="33">
        <f t="shared" si="5"/>
        <v>10.702397932818123</v>
      </c>
      <c r="I31" s="33">
        <f t="shared" si="3"/>
        <v>59758.105699999956</v>
      </c>
      <c r="J31" s="33">
        <f t="shared" si="4"/>
        <v>103.6245398085247</v>
      </c>
    </row>
    <row r="32" spans="1:10" x14ac:dyDescent="0.2">
      <c r="A32" s="54" t="s">
        <v>52</v>
      </c>
      <c r="B32" s="35" t="s">
        <v>53</v>
      </c>
      <c r="C32" s="51">
        <v>1127127.6071600001</v>
      </c>
      <c r="D32" s="51">
        <v>86859.8609</v>
      </c>
      <c r="E32" s="33">
        <v>7.7063023164572266</v>
      </c>
      <c r="F32" s="52">
        <v>1962002.1285999999</v>
      </c>
      <c r="G32" s="52">
        <v>85570.190239999996</v>
      </c>
      <c r="H32" s="33">
        <f t="shared" si="5"/>
        <v>4.3613709176278617</v>
      </c>
      <c r="I32" s="33">
        <f t="shared" si="3"/>
        <v>-1289.6706600000034</v>
      </c>
      <c r="J32" s="53">
        <f t="shared" si="4"/>
        <v>98.515228269263773</v>
      </c>
    </row>
    <row r="33" spans="1:11" x14ac:dyDescent="0.2">
      <c r="A33" s="47" t="s">
        <v>54</v>
      </c>
      <c r="B33" s="26" t="s">
        <v>55</v>
      </c>
      <c r="C33" s="48">
        <v>19255024.286060002</v>
      </c>
      <c r="D33" s="48">
        <v>1888838.9741400001</v>
      </c>
      <c r="E33" s="28">
        <v>9.8095901935966747</v>
      </c>
      <c r="F33" s="49">
        <v>24996755.89232</v>
      </c>
      <c r="G33" s="49">
        <v>2485186.6987199998</v>
      </c>
      <c r="H33" s="28">
        <f t="shared" si="5"/>
        <v>9.9420369164126132</v>
      </c>
      <c r="I33" s="46">
        <f t="shared" si="3"/>
        <v>596347.72457999969</v>
      </c>
      <c r="J33" s="46">
        <f t="shared" si="4"/>
        <v>131.57218443417182</v>
      </c>
    </row>
    <row r="34" spans="1:11" x14ac:dyDescent="0.2">
      <c r="A34" s="47" t="s">
        <v>56</v>
      </c>
      <c r="B34" s="26" t="s">
        <v>57</v>
      </c>
      <c r="C34" s="48">
        <v>495255.42444999999</v>
      </c>
      <c r="D34" s="48">
        <v>43017.553359999998</v>
      </c>
      <c r="E34" s="28">
        <v>8.6859328007911536</v>
      </c>
      <c r="F34" s="49">
        <v>463137.859</v>
      </c>
      <c r="G34" s="49">
        <v>41765.149560000005</v>
      </c>
      <c r="H34" s="28">
        <f t="shared" si="5"/>
        <v>9.0178655768238549</v>
      </c>
      <c r="I34" s="46">
        <f t="shared" si="3"/>
        <v>-1252.4037999999928</v>
      </c>
      <c r="J34" s="46">
        <f t="shared" si="4"/>
        <v>97.088621499416689</v>
      </c>
    </row>
    <row r="35" spans="1:11" x14ac:dyDescent="0.2">
      <c r="A35" s="47" t="s">
        <v>58</v>
      </c>
      <c r="B35" s="26" t="s">
        <v>59</v>
      </c>
      <c r="C35" s="57">
        <v>45450891.254749998</v>
      </c>
      <c r="D35" s="45">
        <v>8954115.4522600006</v>
      </c>
      <c r="E35" s="28">
        <v>19.700637776435727</v>
      </c>
      <c r="F35" s="49">
        <v>54776988.206</v>
      </c>
      <c r="G35" s="49">
        <v>10235116.09299</v>
      </c>
      <c r="H35" s="28">
        <f>G35/F35*100</f>
        <v>18.68506544116439</v>
      </c>
      <c r="I35" s="46">
        <f t="shared" si="3"/>
        <v>1281000.6407299992</v>
      </c>
      <c r="J35" s="46">
        <f t="shared" si="4"/>
        <v>114.30627790717929</v>
      </c>
    </row>
    <row r="36" spans="1:11" x14ac:dyDescent="0.2">
      <c r="A36" s="47" t="s">
        <v>60</v>
      </c>
      <c r="B36" s="26" t="s">
        <v>61</v>
      </c>
      <c r="C36" s="48">
        <v>7266443.4245200008</v>
      </c>
      <c r="D36" s="48">
        <v>1171894.32978</v>
      </c>
      <c r="E36" s="28">
        <v>16.127481648388557</v>
      </c>
      <c r="F36" s="57">
        <v>8902974.4342900012</v>
      </c>
      <c r="G36" s="45">
        <v>1418637.0352400001</v>
      </c>
      <c r="H36" s="28">
        <f>G36/F36*100</f>
        <v>15.934416589764522</v>
      </c>
      <c r="I36" s="28">
        <f t="shared" si="3"/>
        <v>246742.70546000008</v>
      </c>
      <c r="J36" s="28">
        <f t="shared" si="4"/>
        <v>121.05503023521935</v>
      </c>
    </row>
    <row r="37" spans="1:11" x14ac:dyDescent="0.2">
      <c r="A37" s="47" t="s">
        <v>62</v>
      </c>
      <c r="B37" s="26" t="s">
        <v>63</v>
      </c>
      <c r="C37" s="48">
        <v>15864206.096000001</v>
      </c>
      <c r="D37" s="48">
        <v>3872885.7639299999</v>
      </c>
      <c r="E37" s="28">
        <v>24.412729767211665</v>
      </c>
      <c r="F37" s="49">
        <v>19868574.4452</v>
      </c>
      <c r="G37" s="49">
        <v>5380794.18585</v>
      </c>
      <c r="H37" s="28">
        <f>G37/F37*100</f>
        <v>27.081933838237362</v>
      </c>
      <c r="I37" s="28">
        <f t="shared" si="3"/>
        <v>1507908.4219200001</v>
      </c>
      <c r="J37" s="28">
        <f t="shared" si="4"/>
        <v>138.93500903031682</v>
      </c>
    </row>
    <row r="38" spans="1:11" x14ac:dyDescent="0.2">
      <c r="A38" s="47" t="s">
        <v>64</v>
      </c>
      <c r="B38" s="26" t="s">
        <v>65</v>
      </c>
      <c r="C38" s="48">
        <v>28357539.674419999</v>
      </c>
      <c r="D38" s="48">
        <v>6542495.55339</v>
      </c>
      <c r="E38" s="28">
        <v>23.071449880723176</v>
      </c>
      <c r="F38" s="49">
        <v>31100952.938960001</v>
      </c>
      <c r="G38" s="49">
        <v>6854321.5245900005</v>
      </c>
      <c r="H38" s="28">
        <f>G38/F38*100</f>
        <v>22.038943752117728</v>
      </c>
      <c r="I38" s="28">
        <f t="shared" si="3"/>
        <v>311825.97120000049</v>
      </c>
      <c r="J38" s="28">
        <f t="shared" si="4"/>
        <v>104.7661625239994</v>
      </c>
    </row>
    <row r="39" spans="1:11" x14ac:dyDescent="0.2">
      <c r="A39" s="47" t="s">
        <v>66</v>
      </c>
      <c r="B39" s="26" t="s">
        <v>67</v>
      </c>
      <c r="C39" s="48">
        <v>4009723.87898</v>
      </c>
      <c r="D39" s="48">
        <v>523394.06659</v>
      </c>
      <c r="E39" s="28">
        <v>13.053119925134144</v>
      </c>
      <c r="F39" s="49">
        <v>4696397.73642</v>
      </c>
      <c r="G39" s="49">
        <v>805741.45202999993</v>
      </c>
      <c r="H39" s="28">
        <f t="shared" si="5"/>
        <v>17.15658462616085</v>
      </c>
      <c r="I39" s="28">
        <f t="shared" si="3"/>
        <v>282347.38543999993</v>
      </c>
      <c r="J39" s="28">
        <f t="shared" si="4"/>
        <v>153.94546928656268</v>
      </c>
    </row>
    <row r="40" spans="1:11" x14ac:dyDescent="0.2">
      <c r="A40" s="47" t="s">
        <v>68</v>
      </c>
      <c r="B40" s="26" t="s">
        <v>69</v>
      </c>
      <c r="C40" s="48">
        <v>378766.05576999998</v>
      </c>
      <c r="D40" s="48">
        <v>194553.7389</v>
      </c>
      <c r="E40" s="28">
        <v>51.365146357819313</v>
      </c>
      <c r="F40" s="49">
        <v>517816.65119999996</v>
      </c>
      <c r="G40" s="49">
        <v>301955.69568</v>
      </c>
      <c r="H40" s="28">
        <f t="shared" si="5"/>
        <v>58.313245620866205</v>
      </c>
      <c r="I40" s="28">
        <f t="shared" si="3"/>
        <v>107401.95678000001</v>
      </c>
      <c r="J40" s="28">
        <f t="shared" si="4"/>
        <v>155.20426252779663</v>
      </c>
    </row>
    <row r="41" spans="1:11" x14ac:dyDescent="0.2">
      <c r="A41" s="47"/>
      <c r="B41" s="26" t="s">
        <v>70</v>
      </c>
      <c r="C41" s="28">
        <v>101327570.38443999</v>
      </c>
      <c r="D41" s="28">
        <v>21259338.904849999</v>
      </c>
      <c r="E41" s="28">
        <v>20.980803964993335</v>
      </c>
      <c r="F41" s="46">
        <f>F35+F36+F37+F38+F39+F40</f>
        <v>119863704.41207001</v>
      </c>
      <c r="G41" s="46">
        <f>G35+G36+G37+G38+G39+G40</f>
        <v>24996565.98638</v>
      </c>
      <c r="H41" s="28">
        <f t="shared" si="5"/>
        <v>20.854157736061847</v>
      </c>
      <c r="I41" s="28">
        <f t="shared" si="3"/>
        <v>3737227.081530001</v>
      </c>
      <c r="J41" s="28">
        <f t="shared" si="4"/>
        <v>117.57922529132554</v>
      </c>
    </row>
    <row r="42" spans="1:11" x14ac:dyDescent="0.2">
      <c r="A42" s="58" t="s">
        <v>71</v>
      </c>
      <c r="B42" s="59" t="s">
        <v>72</v>
      </c>
      <c r="C42" s="49">
        <v>34434.238649999999</v>
      </c>
      <c r="D42" s="49">
        <v>3882.95</v>
      </c>
      <c r="E42" s="46">
        <v>11.276421818026751</v>
      </c>
      <c r="F42" s="49">
        <v>24178.971949999999</v>
      </c>
      <c r="G42" s="49">
        <v>2316.0400499999996</v>
      </c>
      <c r="H42" s="28">
        <f t="shared" si="5"/>
        <v>9.5787366592316996</v>
      </c>
      <c r="I42" s="46">
        <f t="shared" si="3"/>
        <v>-1566.9099500000002</v>
      </c>
      <c r="J42" s="46">
        <f t="shared" si="4"/>
        <v>59.646404151482756</v>
      </c>
    </row>
    <row r="43" spans="1:11" x14ac:dyDescent="0.2">
      <c r="A43" s="47" t="s">
        <v>73</v>
      </c>
      <c r="B43" s="26" t="s">
        <v>74</v>
      </c>
      <c r="C43" s="48">
        <v>1085443.5937900001</v>
      </c>
      <c r="D43" s="48">
        <v>0</v>
      </c>
      <c r="E43" s="28">
        <v>0</v>
      </c>
      <c r="F43" s="49">
        <v>1403086.1326400002</v>
      </c>
      <c r="G43" s="49">
        <v>0</v>
      </c>
      <c r="H43" s="28">
        <f t="shared" si="5"/>
        <v>0</v>
      </c>
      <c r="I43" s="28">
        <f t="shared" si="3"/>
        <v>0</v>
      </c>
      <c r="J43" s="46"/>
    </row>
    <row r="44" spans="1:11" s="6" customFormat="1" x14ac:dyDescent="0.2">
      <c r="A44" s="47"/>
      <c r="B44" s="26" t="s">
        <v>75</v>
      </c>
      <c r="C44" s="48">
        <v>-11569628.4</v>
      </c>
      <c r="D44" s="48">
        <v>9194586.5983900018</v>
      </c>
      <c r="E44" s="28"/>
      <c r="F44" s="49">
        <f>-F46</f>
        <v>-13689850.838890001</v>
      </c>
      <c r="G44" s="49">
        <f>G9-G18</f>
        <v>7420791.470769994</v>
      </c>
      <c r="H44" s="28"/>
      <c r="I44" s="28">
        <f t="shared" si="3"/>
        <v>-1773795.1276200078</v>
      </c>
      <c r="J44" s="28"/>
    </row>
    <row r="45" spans="1:11" x14ac:dyDescent="0.2">
      <c r="A45" s="47"/>
      <c r="B45" s="26"/>
      <c r="C45" s="28"/>
      <c r="D45" s="28"/>
      <c r="E45" s="28"/>
      <c r="F45" s="60"/>
      <c r="G45" s="60"/>
      <c r="H45" s="28"/>
      <c r="I45" s="28"/>
      <c r="J45" s="46"/>
    </row>
    <row r="46" spans="1:11" x14ac:dyDescent="0.2">
      <c r="A46" s="54"/>
      <c r="B46" s="26" t="s">
        <v>76</v>
      </c>
      <c r="C46" s="28">
        <v>11569628.4</v>
      </c>
      <c r="D46" s="28">
        <v>-9194586.5999999996</v>
      </c>
      <c r="E46" s="28"/>
      <c r="F46" s="28">
        <f>SUM(F47:F54)</f>
        <v>13689850.838890001</v>
      </c>
      <c r="G46" s="28">
        <f>SUM(G47:G55)</f>
        <v>-7420791.4707699986</v>
      </c>
      <c r="H46" s="28"/>
      <c r="I46" s="28">
        <f t="shared" ref="I46:I55" si="6">G46-D46</f>
        <v>1773795.129230001</v>
      </c>
      <c r="J46" s="46"/>
    </row>
    <row r="47" spans="1:11" x14ac:dyDescent="0.2">
      <c r="A47" s="50"/>
      <c r="B47" s="61" t="s">
        <v>77</v>
      </c>
      <c r="C47" s="33">
        <v>-27500</v>
      </c>
      <c r="D47" s="33">
        <v>0</v>
      </c>
      <c r="E47" s="33"/>
      <c r="F47" s="62">
        <v>-27500</v>
      </c>
      <c r="G47" s="62">
        <v>0</v>
      </c>
      <c r="H47" s="62"/>
      <c r="I47" s="62">
        <f t="shared" si="6"/>
        <v>0</v>
      </c>
      <c r="J47" s="46"/>
      <c r="K47" s="63"/>
    </row>
    <row r="48" spans="1:11" x14ac:dyDescent="0.2">
      <c r="A48" s="50"/>
      <c r="B48" s="61" t="s">
        <v>78</v>
      </c>
      <c r="C48" s="33">
        <v>721998.8</v>
      </c>
      <c r="D48" s="33">
        <v>-102270</v>
      </c>
      <c r="E48" s="33"/>
      <c r="F48" s="62">
        <v>738418.50824999996</v>
      </c>
      <c r="G48" s="62">
        <v>-15762</v>
      </c>
      <c r="H48" s="62"/>
      <c r="I48" s="62">
        <f t="shared" si="6"/>
        <v>86508</v>
      </c>
      <c r="J48" s="46"/>
      <c r="K48" s="63"/>
    </row>
    <row r="49" spans="1:11" ht="15" customHeight="1" x14ac:dyDescent="0.2">
      <c r="A49" s="50"/>
      <c r="B49" s="61" t="s">
        <v>79</v>
      </c>
      <c r="C49" s="33">
        <v>-167798.39999999999</v>
      </c>
      <c r="D49" s="33">
        <v>0</v>
      </c>
      <c r="E49" s="33"/>
      <c r="F49" s="62">
        <v>-301760.25</v>
      </c>
      <c r="G49" s="62">
        <v>0</v>
      </c>
      <c r="H49" s="62"/>
      <c r="I49" s="62">
        <f t="shared" si="6"/>
        <v>0</v>
      </c>
      <c r="J49" s="46"/>
      <c r="K49" s="63"/>
    </row>
    <row r="50" spans="1:11" x14ac:dyDescent="0.2">
      <c r="A50" s="50"/>
      <c r="B50" s="61" t="s">
        <v>80</v>
      </c>
      <c r="C50" s="33">
        <v>11176197.1</v>
      </c>
      <c r="D50" s="33">
        <v>-13700614</v>
      </c>
      <c r="E50" s="33"/>
      <c r="F50" s="62">
        <v>13262340.09564</v>
      </c>
      <c r="G50" s="62">
        <v>-12515662.791889999</v>
      </c>
      <c r="H50" s="62"/>
      <c r="I50" s="62">
        <f t="shared" si="6"/>
        <v>1184951.2081100009</v>
      </c>
      <c r="J50" s="46"/>
      <c r="K50" s="63"/>
    </row>
    <row r="51" spans="1:11" ht="17.25" customHeight="1" x14ac:dyDescent="0.2">
      <c r="A51" s="50"/>
      <c r="B51" s="61" t="s">
        <v>81</v>
      </c>
      <c r="C51" s="33">
        <v>10000</v>
      </c>
      <c r="D51" s="33">
        <v>0</v>
      </c>
      <c r="E51" s="33"/>
      <c r="F51" s="62">
        <v>5000</v>
      </c>
      <c r="G51" s="62">
        <v>1652.33437</v>
      </c>
      <c r="H51" s="62"/>
      <c r="I51" s="62">
        <f t="shared" si="6"/>
        <v>1652.33437</v>
      </c>
      <c r="J51" s="46"/>
      <c r="K51" s="63"/>
    </row>
    <row r="52" spans="1:11" ht="15.75" customHeight="1" x14ac:dyDescent="0.2">
      <c r="A52" s="50"/>
      <c r="B52" s="61" t="s">
        <v>82</v>
      </c>
      <c r="C52" s="55">
        <v>-275371</v>
      </c>
      <c r="D52" s="55">
        <v>0</v>
      </c>
      <c r="E52" s="33"/>
      <c r="F52" s="62">
        <v>-91212.9</v>
      </c>
      <c r="G52" s="62">
        <v>0</v>
      </c>
      <c r="H52" s="62"/>
      <c r="I52" s="62">
        <f t="shared" si="6"/>
        <v>0</v>
      </c>
      <c r="J52" s="46"/>
      <c r="K52" s="63"/>
    </row>
    <row r="53" spans="1:11" ht="15.75" customHeight="1" x14ac:dyDescent="0.2">
      <c r="A53" s="50"/>
      <c r="B53" s="61" t="s">
        <v>83</v>
      </c>
      <c r="C53" s="33">
        <v>51836.9</v>
      </c>
      <c r="D53" s="33">
        <v>6.4</v>
      </c>
      <c r="E53" s="33"/>
      <c r="F53" s="62">
        <v>43837.084999999999</v>
      </c>
      <c r="G53" s="62">
        <v>0</v>
      </c>
      <c r="H53" s="62"/>
      <c r="I53" s="62">
        <f t="shared" si="6"/>
        <v>-6.4</v>
      </c>
      <c r="J53" s="46"/>
      <c r="K53" s="63"/>
    </row>
    <row r="54" spans="1:11" ht="15.75" customHeight="1" x14ac:dyDescent="0.2">
      <c r="A54" s="64"/>
      <c r="B54" s="65" t="s">
        <v>84</v>
      </c>
      <c r="C54" s="33">
        <v>80265</v>
      </c>
      <c r="D54" s="33">
        <v>900</v>
      </c>
      <c r="E54" s="33"/>
      <c r="F54" s="62">
        <v>60728.3</v>
      </c>
      <c r="G54" s="62">
        <v>0</v>
      </c>
      <c r="H54" s="62"/>
      <c r="I54" s="62">
        <f t="shared" si="6"/>
        <v>-900</v>
      </c>
      <c r="J54" s="46"/>
      <c r="K54" s="63"/>
    </row>
    <row r="55" spans="1:11" ht="15.75" customHeight="1" x14ac:dyDescent="0.2">
      <c r="A55" s="64"/>
      <c r="B55" s="65" t="s">
        <v>85</v>
      </c>
      <c r="C55" s="62">
        <v>0</v>
      </c>
      <c r="D55" s="62">
        <v>4607391</v>
      </c>
      <c r="E55" s="62"/>
      <c r="F55" s="62">
        <v>0</v>
      </c>
      <c r="G55" s="62">
        <v>5108980.9867500002</v>
      </c>
      <c r="H55" s="62"/>
      <c r="I55" s="62">
        <f t="shared" si="6"/>
        <v>501589.98675000016</v>
      </c>
      <c r="J55" s="46"/>
      <c r="K55" s="63"/>
    </row>
    <row r="56" spans="1:11" ht="14.25" customHeight="1" x14ac:dyDescent="0.2">
      <c r="A56" s="66"/>
      <c r="B56" s="67"/>
      <c r="C56" s="68"/>
      <c r="D56" s="68"/>
      <c r="E56" s="68"/>
      <c r="F56" s="69"/>
      <c r="G56" s="69"/>
      <c r="H56" s="68"/>
      <c r="J56" s="46"/>
      <c r="K56" s="63"/>
    </row>
    <row r="57" spans="1:11" ht="15.75" customHeight="1" x14ac:dyDescent="0.2">
      <c r="A57" s="70"/>
      <c r="B57" s="71" t="s">
        <v>86</v>
      </c>
      <c r="C57" s="72"/>
      <c r="D57" s="62">
        <v>3926344.11668</v>
      </c>
      <c r="E57" s="46"/>
      <c r="F57" s="73"/>
      <c r="G57" s="53">
        <v>3420865.6</v>
      </c>
      <c r="H57" s="28"/>
      <c r="I57" s="62">
        <f>G57-D57</f>
        <v>-505478.51667999988</v>
      </c>
      <c r="J57" s="53">
        <f t="shared" si="4"/>
        <v>87.125975165227814</v>
      </c>
      <c r="K57" s="63"/>
    </row>
    <row r="58" spans="1:11" ht="15.75" customHeight="1" x14ac:dyDescent="0.2">
      <c r="A58" s="70"/>
      <c r="B58" s="74" t="s">
        <v>87</v>
      </c>
      <c r="C58" s="72"/>
      <c r="D58" s="53">
        <v>2.7580608884972322</v>
      </c>
      <c r="E58" s="46"/>
      <c r="F58" s="73"/>
      <c r="G58" s="53">
        <f>G57/F10*100</f>
        <v>2.0399057393636304</v>
      </c>
      <c r="H58" s="33"/>
      <c r="I58" s="62"/>
      <c r="J58" s="46"/>
      <c r="K58" s="63"/>
    </row>
    <row r="59" spans="1:11" ht="15.75" customHeight="1" x14ac:dyDescent="0.2">
      <c r="A59" s="70"/>
      <c r="B59" s="74" t="s">
        <v>88</v>
      </c>
      <c r="C59" s="72"/>
      <c r="D59" s="68">
        <v>105893</v>
      </c>
      <c r="E59" s="53"/>
      <c r="F59" s="75"/>
      <c r="G59" s="53">
        <v>69464</v>
      </c>
      <c r="H59" s="33"/>
      <c r="I59" s="62">
        <f>G59-D59</f>
        <v>-36429</v>
      </c>
      <c r="J59" s="53">
        <f t="shared" si="4"/>
        <v>65.598292616131388</v>
      </c>
      <c r="K59" s="63"/>
    </row>
    <row r="60" spans="1:11" ht="15.75" customHeight="1" x14ac:dyDescent="0.2">
      <c r="A60" s="70"/>
      <c r="B60" s="74" t="s">
        <v>87</v>
      </c>
      <c r="C60" s="72"/>
      <c r="D60" s="53">
        <v>7.4384550356883669E-2</v>
      </c>
      <c r="E60" s="53"/>
      <c r="F60" s="75"/>
      <c r="G60" s="53">
        <f>G59/F10*100</f>
        <v>4.1422268176556018E-2</v>
      </c>
      <c r="H60" s="33"/>
      <c r="I60" s="62"/>
      <c r="J60" s="72"/>
      <c r="K60" s="63"/>
    </row>
    <row r="61" spans="1:11" ht="9.75" customHeight="1" x14ac:dyDescent="0.2">
      <c r="A61" s="66"/>
      <c r="B61" s="67"/>
      <c r="C61" s="68"/>
      <c r="D61" s="68"/>
      <c r="E61" s="68"/>
      <c r="F61" s="68"/>
      <c r="G61" s="68"/>
      <c r="H61" s="68"/>
      <c r="I61" s="68"/>
      <c r="J61" s="67"/>
      <c r="K61" s="63"/>
    </row>
    <row r="62" spans="1:11" x14ac:dyDescent="0.2">
      <c r="A62" s="76" t="s">
        <v>89</v>
      </c>
      <c r="B62" s="6"/>
      <c r="C62" s="77"/>
      <c r="D62" s="77"/>
      <c r="E62" s="77"/>
      <c r="F62" s="78"/>
      <c r="G62" s="77"/>
      <c r="H62" s="77"/>
      <c r="I62" s="77"/>
      <c r="J62" s="6"/>
    </row>
  </sheetData>
  <mergeCells count="15">
    <mergeCell ref="D6:D7"/>
    <mergeCell ref="E6:E7"/>
    <mergeCell ref="F6:F7"/>
    <mergeCell ref="G6:G7"/>
    <mergeCell ref="H6:H7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39370078740157483" right="0.39370078740157483" top="0.59055118110236227" bottom="0.3937007874015748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2020-04-16T11:13:35Z</dcterms:created>
  <dcterms:modified xsi:type="dcterms:W3CDTF">2020-04-16T11:14:23Z</dcterms:modified>
</cp:coreProperties>
</file>