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12.2019" sheetId="1" r:id="rId1"/>
  </sheets>
  <calcPr calcId="145621"/>
</workbook>
</file>

<file path=xl/calcChain.xml><?xml version="1.0" encoding="utf-8"?>
<calcChain xmlns="http://schemas.openxmlformats.org/spreadsheetml/2006/main">
  <c r="G58" i="1" l="1"/>
  <c r="G56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G44" i="1"/>
  <c r="J44" i="1" s="1"/>
  <c r="F44" i="1"/>
  <c r="F42" i="1"/>
  <c r="J41" i="1"/>
  <c r="I41" i="1"/>
  <c r="H41" i="1"/>
  <c r="K40" i="1"/>
  <c r="J40" i="1"/>
  <c r="I40" i="1"/>
  <c r="H40" i="1"/>
  <c r="G39" i="1"/>
  <c r="J39" i="1" s="1"/>
  <c r="F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G16" i="1"/>
  <c r="H16" i="1" s="1"/>
  <c r="F16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J7" i="1"/>
  <c r="I7" i="1"/>
  <c r="H7" i="1"/>
  <c r="G7" i="1"/>
  <c r="G42" i="1" s="1"/>
  <c r="F7" i="1"/>
  <c r="J42" i="1" l="1"/>
  <c r="I42" i="1"/>
  <c r="K7" i="1"/>
  <c r="I16" i="1"/>
  <c r="K39" i="1"/>
  <c r="J16" i="1"/>
  <c r="H39" i="1"/>
  <c r="K16" i="1"/>
  <c r="I39" i="1"/>
  <c r="I44" i="1"/>
</calcChain>
</file>

<file path=xl/sharedStrings.xml><?xml version="1.0" encoding="utf-8"?>
<sst xmlns="http://schemas.openxmlformats.org/spreadsheetml/2006/main" count="90" uniqueCount="85">
  <si>
    <t xml:space="preserve">Информация об исполнении консолидированного бюджета Ленинградской области на 01.12.2019 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</si>
  <si>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</si>
  <si>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</si>
  <si>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</si>
  <si>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</si>
  <si>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01.12.2018.</t>
  </si>
  <si>
    <t>на 01.12.2019.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</si>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</sst>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  <font>
      <sz val="8"/>
      <name val="Times New Roman"/>
      <family val="1"/>
      <charset val="204"/>
    </font>
    <font>
      <sz val="9"/>
      <color indexed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3" fillId="0" borderId="0"/>
    <xf numFmtId="49" fontId="25" fillId="0" borderId="0">
      <alignment horizontal="center"/>
    </xf>
    <xf numFmtId="49" fontId="25" fillId="0" borderId="0">
      <alignment horizontal="center"/>
    </xf>
    <xf numFmtId="49" fontId="25" fillId="0" borderId="8">
      <alignment horizontal="center" wrapText="1"/>
    </xf>
    <xf numFmtId="49" fontId="25" fillId="0" borderId="8">
      <alignment horizontal="center" wrapText="1"/>
    </xf>
    <xf numFmtId="49" fontId="25" fillId="0" borderId="9">
      <alignment horizontal="center" wrapText="1"/>
    </xf>
    <xf numFmtId="49" fontId="25" fillId="0" borderId="9">
      <alignment horizontal="center" wrapText="1"/>
    </xf>
    <xf numFmtId="49" fontId="25" fillId="0" borderId="10">
      <alignment horizontal="center"/>
    </xf>
    <xf numFmtId="49" fontId="25" fillId="0" borderId="10">
      <alignment horizontal="center"/>
    </xf>
    <xf numFmtId="49" fontId="25" fillId="0" borderId="11"/>
    <xf numFmtId="49" fontId="25" fillId="0" borderId="11"/>
    <xf numFmtId="4" fontId="25" fillId="0" borderId="10">
      <alignment horizontal="right"/>
    </xf>
    <xf numFmtId="4" fontId="25" fillId="0" borderId="10">
      <alignment horizontal="right"/>
    </xf>
    <xf numFmtId="4" fontId="25" fillId="0" borderId="8">
      <alignment horizontal="right"/>
    </xf>
    <xf numFmtId="4" fontId="25" fillId="0" borderId="8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4" fontId="25" fillId="0" borderId="12">
      <alignment horizontal="right"/>
    </xf>
    <xf numFmtId="4" fontId="25" fillId="0" borderId="12">
      <alignment horizontal="right"/>
    </xf>
    <xf numFmtId="49" fontId="25" fillId="0" borderId="13">
      <alignment horizontal="center"/>
    </xf>
    <xf numFmtId="49" fontId="25" fillId="0" borderId="13">
      <alignment horizontal="center"/>
    </xf>
    <xf numFmtId="4" fontId="25" fillId="0" borderId="14">
      <alignment horizontal="right"/>
    </xf>
    <xf numFmtId="4" fontId="25" fillId="0" borderId="14">
      <alignment horizontal="right"/>
    </xf>
    <xf numFmtId="0" fontId="25" fillId="0" borderId="15">
      <alignment horizontal="left" wrapText="1"/>
    </xf>
    <xf numFmtId="0" fontId="25" fillId="0" borderId="15">
      <alignment horizontal="left" wrapText="1"/>
    </xf>
    <xf numFmtId="0" fontId="26" fillId="0" borderId="16">
      <alignment horizontal="left" wrapText="1"/>
    </xf>
    <xf numFmtId="0" fontId="26" fillId="0" borderId="16">
      <alignment horizontal="left" wrapText="1"/>
    </xf>
    <xf numFmtId="0" fontId="25" fillId="0" borderId="17">
      <alignment horizontal="left" wrapText="1" indent="2"/>
    </xf>
    <xf numFmtId="0" fontId="25" fillId="0" borderId="17">
      <alignment horizontal="left" wrapText="1" indent="2"/>
    </xf>
    <xf numFmtId="0" fontId="24" fillId="0" borderId="18"/>
    <xf numFmtId="0" fontId="24" fillId="0" borderId="18"/>
    <xf numFmtId="0" fontId="25" fillId="0" borderId="11"/>
    <xf numFmtId="0" fontId="25" fillId="0" borderId="11"/>
    <xf numFmtId="0" fontId="24" fillId="0" borderId="11"/>
    <xf numFmtId="0" fontId="24" fillId="0" borderId="11"/>
    <xf numFmtId="0" fontId="26" fillId="0" borderId="0">
      <alignment horizontal="center"/>
    </xf>
    <xf numFmtId="0" fontId="26" fillId="0" borderId="0">
      <alignment horizontal="center"/>
    </xf>
    <xf numFmtId="0" fontId="26" fillId="0" borderId="11"/>
    <xf numFmtId="0" fontId="26" fillId="0" borderId="11"/>
    <xf numFmtId="0" fontId="25" fillId="0" borderId="19">
      <alignment horizontal="left" wrapText="1"/>
    </xf>
    <xf numFmtId="0" fontId="25" fillId="0" borderId="19">
      <alignment horizontal="left" wrapText="1"/>
    </xf>
    <xf numFmtId="0" fontId="25" fillId="0" borderId="20">
      <alignment horizontal="left" wrapText="1" indent="1"/>
    </xf>
    <xf numFmtId="0" fontId="25" fillId="0" borderId="20">
      <alignment horizontal="left" wrapText="1" indent="1"/>
    </xf>
    <xf numFmtId="0" fontId="25" fillId="0" borderId="19">
      <alignment horizontal="left" wrapText="1" indent="2"/>
    </xf>
    <xf numFmtId="0" fontId="25" fillId="0" borderId="19">
      <alignment horizontal="left" wrapText="1" indent="2"/>
    </xf>
    <xf numFmtId="0" fontId="24" fillId="3" borderId="21"/>
    <xf numFmtId="0" fontId="24" fillId="3" borderId="21"/>
    <xf numFmtId="0" fontId="25" fillId="0" borderId="22">
      <alignment horizontal="left" wrapText="1" indent="2"/>
    </xf>
    <xf numFmtId="0" fontId="25" fillId="0" borderId="22">
      <alignment horizontal="left" wrapText="1" indent="2"/>
    </xf>
    <xf numFmtId="0" fontId="25" fillId="0" borderId="0">
      <alignment horizontal="center" wrapText="1"/>
    </xf>
    <xf numFmtId="0" fontId="25" fillId="0" borderId="0">
      <alignment horizontal="center" wrapText="1"/>
    </xf>
    <xf numFmtId="49" fontId="25" fillId="0" borderId="11">
      <alignment horizontal="left"/>
    </xf>
    <xf numFmtId="49" fontId="25" fillId="0" borderId="11">
      <alignment horizontal="left"/>
    </xf>
    <xf numFmtId="49" fontId="25" fillId="0" borderId="23">
      <alignment horizontal="center" wrapText="1"/>
    </xf>
    <xf numFmtId="49" fontId="25" fillId="0" borderId="23">
      <alignment horizontal="center" wrapText="1"/>
    </xf>
    <xf numFmtId="49" fontId="25" fillId="0" borderId="23">
      <alignment horizontal="center" shrinkToFit="1"/>
    </xf>
    <xf numFmtId="49" fontId="25" fillId="0" borderId="23">
      <alignment horizontal="center" shrinkToFit="1"/>
    </xf>
    <xf numFmtId="49" fontId="25" fillId="0" borderId="10">
      <alignment horizontal="center" shrinkToFit="1"/>
    </xf>
    <xf numFmtId="49" fontId="25" fillId="0" borderId="10">
      <alignment horizontal="center" shrinkToFit="1"/>
    </xf>
    <xf numFmtId="0" fontId="25" fillId="0" borderId="24">
      <alignment horizontal="left" wrapText="1"/>
    </xf>
    <xf numFmtId="0" fontId="25" fillId="0" borderId="24">
      <alignment horizontal="left" wrapText="1"/>
    </xf>
    <xf numFmtId="0" fontId="25" fillId="0" borderId="15">
      <alignment horizontal="left" wrapText="1" indent="1"/>
    </xf>
    <xf numFmtId="0" fontId="25" fillId="0" borderId="15">
      <alignment horizontal="left" wrapText="1" indent="1"/>
    </xf>
    <xf numFmtId="0" fontId="25" fillId="0" borderId="24">
      <alignment horizontal="left" wrapText="1" indent="2"/>
    </xf>
    <xf numFmtId="0" fontId="25" fillId="0" borderId="24">
      <alignment horizontal="left" wrapText="1" indent="2"/>
    </xf>
    <xf numFmtId="0" fontId="25" fillId="0" borderId="15">
      <alignment horizontal="left" wrapText="1" indent="2"/>
    </xf>
    <xf numFmtId="0" fontId="25" fillId="0" borderId="15">
      <alignment horizontal="left" wrapText="1" indent="2"/>
    </xf>
    <xf numFmtId="0" fontId="24" fillId="0" borderId="25"/>
    <xf numFmtId="0" fontId="24" fillId="0" borderId="25"/>
    <xf numFmtId="0" fontId="24" fillId="0" borderId="26"/>
    <xf numFmtId="0" fontId="24" fillId="0" borderId="26"/>
    <xf numFmtId="0" fontId="26" fillId="0" borderId="27">
      <alignment horizontal="center" vertical="center" textRotation="90" wrapText="1"/>
    </xf>
    <xf numFmtId="0" fontId="26" fillId="0" borderId="27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6" fillId="0" borderId="18">
      <alignment horizontal="center" vertical="center" textRotation="90" wrapText="1"/>
    </xf>
    <xf numFmtId="0" fontId="25" fillId="0" borderId="0">
      <alignment vertical="center"/>
    </xf>
    <xf numFmtId="0" fontId="25" fillId="0" borderId="0">
      <alignment vertical="center"/>
    </xf>
    <xf numFmtId="0" fontId="26" fillId="0" borderId="11">
      <alignment horizontal="center" vertical="center" textRotation="90" wrapText="1"/>
    </xf>
    <xf numFmtId="0" fontId="26" fillId="0" borderId="11">
      <alignment horizontal="center" vertical="center" textRotation="90" wrapText="1"/>
    </xf>
    <xf numFmtId="0" fontId="26" fillId="0" borderId="18">
      <alignment horizontal="center" vertical="center" textRotation="90"/>
    </xf>
    <xf numFmtId="0" fontId="26" fillId="0" borderId="18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11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7">
      <alignment horizontal="center" vertical="center" textRotation="90"/>
    </xf>
    <xf numFmtId="0" fontId="26" fillId="0" borderId="28">
      <alignment horizontal="center" vertical="center" textRotation="90"/>
    </xf>
    <xf numFmtId="0" fontId="26" fillId="0" borderId="28">
      <alignment horizontal="center" vertical="center" textRotation="90"/>
    </xf>
    <xf numFmtId="0" fontId="27" fillId="0" borderId="11">
      <alignment wrapText="1"/>
    </xf>
    <xf numFmtId="0" fontId="27" fillId="0" borderId="11">
      <alignment wrapText="1"/>
    </xf>
    <xf numFmtId="0" fontId="27" fillId="0" borderId="28">
      <alignment wrapText="1"/>
    </xf>
    <xf numFmtId="0" fontId="27" fillId="0" borderId="28">
      <alignment wrapText="1"/>
    </xf>
    <xf numFmtId="0" fontId="27" fillId="0" borderId="18">
      <alignment wrapText="1"/>
    </xf>
    <xf numFmtId="0" fontId="27" fillId="0" borderId="18">
      <alignment wrapText="1"/>
    </xf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6" fillId="0" borderId="29"/>
    <xf numFmtId="0" fontId="26" fillId="0" borderId="29"/>
    <xf numFmtId="49" fontId="28" fillId="0" borderId="30">
      <alignment horizontal="left" vertical="center" wrapText="1"/>
    </xf>
    <xf numFmtId="49" fontId="28" fillId="0" borderId="30">
      <alignment horizontal="left" vertical="center" wrapText="1"/>
    </xf>
    <xf numFmtId="49" fontId="25" fillId="0" borderId="31">
      <alignment horizontal="left" vertical="center" wrapText="1" indent="2"/>
    </xf>
    <xf numFmtId="49" fontId="25" fillId="0" borderId="31">
      <alignment horizontal="left" vertical="center" wrapText="1" indent="2"/>
    </xf>
    <xf numFmtId="49" fontId="25" fillId="0" borderId="22">
      <alignment horizontal="left" vertical="center" wrapText="1" indent="3"/>
    </xf>
    <xf numFmtId="49" fontId="25" fillId="0" borderId="22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0">
      <alignment horizontal="left" vertical="center" wrapText="1" indent="3"/>
    </xf>
    <xf numFmtId="49" fontId="25" fillId="0" borderId="32">
      <alignment horizontal="left" vertical="center" wrapText="1" indent="3"/>
    </xf>
    <xf numFmtId="49" fontId="25" fillId="0" borderId="32">
      <alignment horizontal="left" vertical="center" wrapText="1" indent="3"/>
    </xf>
    <xf numFmtId="0" fontId="28" fillId="0" borderId="29">
      <alignment horizontal="left" vertical="center" wrapText="1"/>
    </xf>
    <xf numFmtId="0" fontId="28" fillId="0" borderId="29">
      <alignment horizontal="left" vertical="center" wrapText="1"/>
    </xf>
    <xf numFmtId="49" fontId="25" fillId="0" borderId="18">
      <alignment horizontal="left" vertical="center" wrapText="1" indent="3"/>
    </xf>
    <xf numFmtId="49" fontId="25" fillId="0" borderId="18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0">
      <alignment horizontal="left" vertical="center" wrapText="1" indent="3"/>
    </xf>
    <xf numFmtId="49" fontId="25" fillId="0" borderId="11">
      <alignment horizontal="left" vertical="center" wrapText="1" indent="3"/>
    </xf>
    <xf numFmtId="49" fontId="25" fillId="0" borderId="11">
      <alignment horizontal="left" vertical="center" wrapText="1" indent="3"/>
    </xf>
    <xf numFmtId="49" fontId="28" fillId="0" borderId="29">
      <alignment horizontal="left" vertical="center" wrapText="1"/>
    </xf>
    <xf numFmtId="49" fontId="28" fillId="0" borderId="29">
      <alignment horizontal="left" vertical="center" wrapText="1"/>
    </xf>
    <xf numFmtId="0" fontId="25" fillId="0" borderId="30">
      <alignment horizontal="left" vertical="center" wrapText="1"/>
    </xf>
    <xf numFmtId="0" fontId="25" fillId="0" borderId="30">
      <alignment horizontal="left" vertical="center" wrapText="1"/>
    </xf>
    <xf numFmtId="0" fontId="25" fillId="0" borderId="32">
      <alignment horizontal="left" vertical="center" wrapText="1"/>
    </xf>
    <xf numFmtId="0" fontId="25" fillId="0" borderId="32">
      <alignment horizontal="left" vertical="center" wrapText="1"/>
    </xf>
    <xf numFmtId="49" fontId="25" fillId="0" borderId="30">
      <alignment horizontal="left" vertical="center" wrapText="1"/>
    </xf>
    <xf numFmtId="49" fontId="25" fillId="0" borderId="30">
      <alignment horizontal="left" vertical="center" wrapText="1"/>
    </xf>
    <xf numFmtId="49" fontId="25" fillId="0" borderId="32">
      <alignment horizontal="left" vertical="center" wrapText="1"/>
    </xf>
    <xf numFmtId="49" fontId="25" fillId="0" borderId="32">
      <alignment horizontal="left" vertical="center" wrapText="1"/>
    </xf>
    <xf numFmtId="49" fontId="26" fillId="0" borderId="33">
      <alignment horizontal="center"/>
    </xf>
    <xf numFmtId="49" fontId="26" fillId="0" borderId="33">
      <alignment horizontal="center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5" fillId="0" borderId="35">
      <alignment horizontal="center" vertical="center" wrapText="1"/>
    </xf>
    <xf numFmtId="49" fontId="25" fillId="0" borderId="35">
      <alignment horizontal="center" vertical="center" wrapText="1"/>
    </xf>
    <xf numFmtId="49" fontId="25" fillId="0" borderId="23">
      <alignment horizontal="center" vertical="center" wrapText="1"/>
    </xf>
    <xf numFmtId="49" fontId="25" fillId="0" borderId="23">
      <alignment horizontal="center" vertical="center" wrapText="1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5" fillId="0" borderId="36">
      <alignment horizontal="center" vertical="center" wrapText="1"/>
    </xf>
    <xf numFmtId="49" fontId="25" fillId="0" borderId="36">
      <alignment horizontal="center" vertical="center" wrapText="1"/>
    </xf>
    <xf numFmtId="49" fontId="25" fillId="0" borderId="37">
      <alignment horizontal="center" vertical="center" wrapText="1"/>
    </xf>
    <xf numFmtId="49" fontId="25" fillId="0" borderId="37">
      <alignment horizontal="center" vertical="center" wrapText="1"/>
    </xf>
    <xf numFmtId="49" fontId="25" fillId="0" borderId="0">
      <alignment horizontal="center" vertical="center" wrapText="1"/>
    </xf>
    <xf numFmtId="49" fontId="25" fillId="0" borderId="0">
      <alignment horizontal="center" vertical="center" wrapText="1"/>
    </xf>
    <xf numFmtId="49" fontId="25" fillId="0" borderId="11">
      <alignment horizontal="center" vertical="center" wrapText="1"/>
    </xf>
    <xf numFmtId="49" fontId="25" fillId="0" borderId="11">
      <alignment horizontal="center" vertical="center" wrapText="1"/>
    </xf>
    <xf numFmtId="49" fontId="26" fillId="0" borderId="33">
      <alignment horizontal="center" vertical="center" wrapText="1"/>
    </xf>
    <xf numFmtId="49" fontId="26" fillId="0" borderId="33">
      <alignment horizontal="center" vertical="center" wrapText="1"/>
    </xf>
    <xf numFmtId="0" fontId="26" fillId="0" borderId="33">
      <alignment horizontal="center" vertical="center"/>
    </xf>
    <xf numFmtId="0" fontId="26" fillId="0" borderId="33">
      <alignment horizontal="center" vertical="center"/>
    </xf>
    <xf numFmtId="0" fontId="25" fillId="0" borderId="35">
      <alignment horizontal="center" vertical="center"/>
    </xf>
    <xf numFmtId="0" fontId="25" fillId="0" borderId="35">
      <alignment horizontal="center" vertical="center"/>
    </xf>
    <xf numFmtId="0" fontId="25" fillId="0" borderId="23">
      <alignment horizontal="center" vertical="center"/>
    </xf>
    <xf numFmtId="0" fontId="25" fillId="0" borderId="23">
      <alignment horizontal="center" vertical="center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5" fillId="0" borderId="36">
      <alignment horizontal="center" vertical="center"/>
    </xf>
    <xf numFmtId="0" fontId="25" fillId="0" borderId="36">
      <alignment horizontal="center" vertical="center"/>
    </xf>
    <xf numFmtId="49" fontId="26" fillId="0" borderId="33">
      <alignment horizontal="center" vertical="center"/>
    </xf>
    <xf numFmtId="49" fontId="26" fillId="0" borderId="33">
      <alignment horizontal="center" vertical="center"/>
    </xf>
    <xf numFmtId="49" fontId="25" fillId="0" borderId="35">
      <alignment horizontal="center" vertical="center"/>
    </xf>
    <xf numFmtId="49" fontId="25" fillId="0" borderId="35">
      <alignment horizontal="center" vertical="center"/>
    </xf>
    <xf numFmtId="49" fontId="25" fillId="0" borderId="23">
      <alignment horizontal="center" vertical="center"/>
    </xf>
    <xf numFmtId="49" fontId="25" fillId="0" borderId="23">
      <alignment horizontal="center" vertical="center"/>
    </xf>
    <xf numFmtId="49" fontId="25" fillId="0" borderId="34">
      <alignment horizontal="center" vertical="center"/>
    </xf>
    <xf numFmtId="49" fontId="25" fillId="0" borderId="34">
      <alignment horizontal="center" vertical="center"/>
    </xf>
    <xf numFmtId="49" fontId="25" fillId="0" borderId="36">
      <alignment horizontal="center" vertical="center"/>
    </xf>
    <xf numFmtId="49" fontId="25" fillId="0" borderId="36">
      <alignment horizontal="center" vertical="center"/>
    </xf>
    <xf numFmtId="49" fontId="25" fillId="0" borderId="11">
      <alignment horizontal="center"/>
    </xf>
    <xf numFmtId="49" fontId="25" fillId="0" borderId="11">
      <alignment horizontal="center"/>
    </xf>
    <xf numFmtId="0" fontId="25" fillId="0" borderId="18">
      <alignment horizontal="center"/>
    </xf>
    <xf numFmtId="0" fontId="25" fillId="0" borderId="18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49" fontId="25" fillId="0" borderId="11"/>
    <xf numFmtId="49" fontId="25" fillId="0" borderId="11"/>
    <xf numFmtId="0" fontId="25" fillId="0" borderId="28">
      <alignment horizontal="center" vertical="top"/>
    </xf>
    <xf numFmtId="0" fontId="25" fillId="0" borderId="28">
      <alignment horizontal="center" vertical="top"/>
    </xf>
    <xf numFmtId="49" fontId="25" fillId="0" borderId="28">
      <alignment horizontal="center" vertical="top" wrapText="1"/>
    </xf>
    <xf numFmtId="49" fontId="25" fillId="0" borderId="28">
      <alignment horizontal="center" vertical="top" wrapText="1"/>
    </xf>
    <xf numFmtId="0" fontId="25" fillId="0" borderId="25"/>
    <xf numFmtId="0" fontId="25" fillId="0" borderId="25"/>
    <xf numFmtId="4" fontId="25" fillId="0" borderId="38">
      <alignment horizontal="right"/>
    </xf>
    <xf numFmtId="4" fontId="25" fillId="0" borderId="38">
      <alignment horizontal="right"/>
    </xf>
    <xf numFmtId="4" fontId="25" fillId="0" borderId="37">
      <alignment horizontal="right"/>
    </xf>
    <xf numFmtId="4" fontId="25" fillId="0" borderId="37">
      <alignment horizontal="right"/>
    </xf>
    <xf numFmtId="4" fontId="25" fillId="0" borderId="0">
      <alignment horizontal="right" shrinkToFit="1"/>
    </xf>
    <xf numFmtId="4" fontId="25" fillId="0" borderId="0">
      <alignment horizontal="right" shrinkToFit="1"/>
    </xf>
    <xf numFmtId="4" fontId="25" fillId="0" borderId="11">
      <alignment horizontal="right"/>
    </xf>
    <xf numFmtId="4" fontId="25" fillId="0" borderId="11">
      <alignment horizontal="right"/>
    </xf>
    <xf numFmtId="0" fontId="25" fillId="0" borderId="18"/>
    <xf numFmtId="0" fontId="25" fillId="0" borderId="18"/>
    <xf numFmtId="0" fontId="25" fillId="0" borderId="28">
      <alignment horizontal="center" vertical="top" wrapText="1"/>
    </xf>
    <xf numFmtId="0" fontId="25" fillId="0" borderId="28">
      <alignment horizontal="center" vertical="top" wrapText="1"/>
    </xf>
    <xf numFmtId="0" fontId="25" fillId="0" borderId="11">
      <alignment horizontal="center"/>
    </xf>
    <xf numFmtId="0" fontId="25" fillId="0" borderId="11">
      <alignment horizontal="center"/>
    </xf>
    <xf numFmtId="49" fontId="25" fillId="0" borderId="18">
      <alignment horizontal="center"/>
    </xf>
    <xf numFmtId="49" fontId="25" fillId="0" borderId="18">
      <alignment horizontal="center"/>
    </xf>
    <xf numFmtId="49" fontId="25" fillId="0" borderId="0">
      <alignment horizontal="left"/>
    </xf>
    <xf numFmtId="49" fontId="25" fillId="0" borderId="0">
      <alignment horizontal="left"/>
    </xf>
    <xf numFmtId="4" fontId="25" fillId="0" borderId="25">
      <alignment horizontal="right"/>
    </xf>
    <xf numFmtId="4" fontId="25" fillId="0" borderId="25">
      <alignment horizontal="right"/>
    </xf>
    <xf numFmtId="0" fontId="25" fillId="0" borderId="28">
      <alignment horizontal="center" vertical="top"/>
    </xf>
    <xf numFmtId="0" fontId="25" fillId="0" borderId="28">
      <alignment horizontal="center" vertical="top"/>
    </xf>
    <xf numFmtId="4" fontId="25" fillId="0" borderId="26">
      <alignment horizontal="right"/>
    </xf>
    <xf numFmtId="4" fontId="25" fillId="0" borderId="26">
      <alignment horizontal="right"/>
    </xf>
    <xf numFmtId="4" fontId="25" fillId="0" borderId="39">
      <alignment horizontal="right"/>
    </xf>
    <xf numFmtId="4" fontId="25" fillId="0" borderId="39">
      <alignment horizontal="right"/>
    </xf>
    <xf numFmtId="0" fontId="25" fillId="0" borderId="26"/>
    <xf numFmtId="0" fontId="25" fillId="0" borderId="26"/>
    <xf numFmtId="0" fontId="29" fillId="0" borderId="40"/>
    <xf numFmtId="0" fontId="29" fillId="0" borderId="40"/>
    <xf numFmtId="0" fontId="24" fillId="3" borderId="0"/>
    <xf numFmtId="0" fontId="24" fillId="3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>
      <alignment horizontal="left"/>
    </xf>
    <xf numFmtId="0" fontId="25" fillId="0" borderId="0">
      <alignment horizontal="left"/>
    </xf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3" borderId="11"/>
    <xf numFmtId="0" fontId="24" fillId="3" borderId="11"/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0" fontId="24" fillId="3" borderId="41"/>
    <xf numFmtId="0" fontId="24" fillId="3" borderId="41"/>
    <xf numFmtId="0" fontId="25" fillId="0" borderId="42">
      <alignment horizontal="left" wrapText="1"/>
    </xf>
    <xf numFmtId="0" fontId="25" fillId="0" borderId="42">
      <alignment horizontal="left" wrapText="1"/>
    </xf>
    <xf numFmtId="0" fontId="25" fillId="0" borderId="19">
      <alignment horizontal="left" wrapText="1" indent="1"/>
    </xf>
    <xf numFmtId="0" fontId="25" fillId="0" borderId="19">
      <alignment horizontal="left" wrapText="1" indent="1"/>
    </xf>
    <xf numFmtId="0" fontId="25" fillId="0" borderId="13">
      <alignment horizontal="left" wrapText="1" indent="2"/>
    </xf>
    <xf numFmtId="0" fontId="25" fillId="0" borderId="13">
      <alignment horizontal="left" wrapText="1" indent="2"/>
    </xf>
    <xf numFmtId="0" fontId="24" fillId="3" borderId="18"/>
    <xf numFmtId="0" fontId="24" fillId="3" borderId="18"/>
    <xf numFmtId="0" fontId="31" fillId="0" borderId="0">
      <alignment horizontal="center" wrapText="1"/>
    </xf>
    <xf numFmtId="0" fontId="31" fillId="0" borderId="0">
      <alignment horizontal="center" wrapText="1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5" fillId="0" borderId="11">
      <alignment wrapText="1"/>
    </xf>
    <xf numFmtId="0" fontId="25" fillId="0" borderId="11">
      <alignment wrapText="1"/>
    </xf>
    <xf numFmtId="0" fontId="25" fillId="0" borderId="41">
      <alignment wrapText="1"/>
    </xf>
    <xf numFmtId="0" fontId="25" fillId="0" borderId="41">
      <alignment wrapText="1"/>
    </xf>
    <xf numFmtId="0" fontId="25" fillId="0" borderId="18">
      <alignment horizontal="left"/>
    </xf>
    <xf numFmtId="0" fontId="25" fillId="0" borderId="18">
      <alignment horizontal="left"/>
    </xf>
    <xf numFmtId="0" fontId="24" fillId="3" borderId="43"/>
    <xf numFmtId="0" fontId="24" fillId="3" borderId="43"/>
    <xf numFmtId="49" fontId="25" fillId="0" borderId="33">
      <alignment horizontal="center" wrapText="1"/>
    </xf>
    <xf numFmtId="49" fontId="25" fillId="0" borderId="33">
      <alignment horizontal="center" wrapText="1"/>
    </xf>
    <xf numFmtId="49" fontId="25" fillId="0" borderId="35">
      <alignment horizontal="center" wrapText="1"/>
    </xf>
    <xf numFmtId="49" fontId="25" fillId="0" borderId="35">
      <alignment horizontal="center" wrapText="1"/>
    </xf>
    <xf numFmtId="49" fontId="25" fillId="0" borderId="34">
      <alignment horizontal="center"/>
    </xf>
    <xf numFmtId="49" fontId="25" fillId="0" borderId="34">
      <alignment horizontal="center"/>
    </xf>
    <xf numFmtId="0" fontId="24" fillId="3" borderId="44"/>
    <xf numFmtId="0" fontId="24" fillId="3" borderId="44"/>
    <xf numFmtId="0" fontId="25" fillId="0" borderId="37"/>
    <xf numFmtId="0" fontId="25" fillId="0" borderId="37"/>
    <xf numFmtId="0" fontId="25" fillId="0" borderId="0">
      <alignment horizontal="center"/>
    </xf>
    <xf numFmtId="0" fontId="25" fillId="0" borderId="0">
      <alignment horizontal="center"/>
    </xf>
    <xf numFmtId="49" fontId="25" fillId="0" borderId="18"/>
    <xf numFmtId="49" fontId="25" fillId="0" borderId="18"/>
    <xf numFmtId="49" fontId="25" fillId="0" borderId="0"/>
    <xf numFmtId="49" fontId="25" fillId="0" borderId="0"/>
    <xf numFmtId="49" fontId="25" fillId="0" borderId="8">
      <alignment horizontal="center"/>
    </xf>
    <xf numFmtId="49" fontId="25" fillId="0" borderId="8">
      <alignment horizontal="center"/>
    </xf>
    <xf numFmtId="49" fontId="25" fillId="0" borderId="25">
      <alignment horizontal="center"/>
    </xf>
    <xf numFmtId="49" fontId="25" fillId="0" borderId="25">
      <alignment horizontal="center"/>
    </xf>
    <xf numFmtId="49" fontId="25" fillId="0" borderId="28">
      <alignment horizontal="center"/>
    </xf>
    <xf numFmtId="49" fontId="25" fillId="0" borderId="28">
      <alignment horizontal="center"/>
    </xf>
    <xf numFmtId="49" fontId="25" fillId="0" borderId="28">
      <alignment horizontal="center" vertical="center" wrapText="1"/>
    </xf>
    <xf numFmtId="49" fontId="25" fillId="0" borderId="28">
      <alignment horizontal="center" vertical="center" wrapText="1"/>
    </xf>
    <xf numFmtId="49" fontId="25" fillId="0" borderId="38">
      <alignment horizontal="center" vertical="center" wrapText="1"/>
    </xf>
    <xf numFmtId="49" fontId="25" fillId="0" borderId="38">
      <alignment horizontal="center" vertical="center" wrapText="1"/>
    </xf>
    <xf numFmtId="0" fontId="24" fillId="3" borderId="45"/>
    <xf numFmtId="0" fontId="24" fillId="3" borderId="45"/>
    <xf numFmtId="4" fontId="25" fillId="0" borderId="28">
      <alignment horizontal="right"/>
    </xf>
    <xf numFmtId="4" fontId="25" fillId="0" borderId="28">
      <alignment horizontal="right"/>
    </xf>
    <xf numFmtId="0" fontId="25" fillId="4" borderId="37"/>
    <xf numFmtId="0" fontId="25" fillId="4" borderId="37"/>
    <xf numFmtId="0" fontId="25" fillId="4" borderId="0"/>
    <xf numFmtId="0" fontId="25" fillId="4" borderId="0"/>
    <xf numFmtId="0" fontId="31" fillId="0" borderId="0">
      <alignment horizontal="center" wrapText="1"/>
    </xf>
    <xf numFmtId="0" fontId="31" fillId="0" borderId="0">
      <alignment horizontal="center" wrapText="1"/>
    </xf>
    <xf numFmtId="0" fontId="33" fillId="0" borderId="46"/>
    <xf numFmtId="0" fontId="33" fillId="0" borderId="46"/>
    <xf numFmtId="49" fontId="34" fillId="0" borderId="47">
      <alignment horizontal="right"/>
    </xf>
    <xf numFmtId="49" fontId="34" fillId="0" borderId="47">
      <alignment horizontal="right"/>
    </xf>
    <xf numFmtId="0" fontId="25" fillId="0" borderId="47">
      <alignment horizontal="right"/>
    </xf>
    <xf numFmtId="0" fontId="25" fillId="0" borderId="47">
      <alignment horizontal="right"/>
    </xf>
    <xf numFmtId="0" fontId="33" fillId="0" borderId="11"/>
    <xf numFmtId="0" fontId="33" fillId="0" borderId="11"/>
    <xf numFmtId="0" fontId="25" fillId="0" borderId="38">
      <alignment horizontal="center"/>
    </xf>
    <xf numFmtId="0" fontId="25" fillId="0" borderId="38">
      <alignment horizontal="center"/>
    </xf>
    <xf numFmtId="49" fontId="24" fillId="0" borderId="48">
      <alignment horizontal="center"/>
    </xf>
    <xf numFmtId="49" fontId="24" fillId="0" borderId="48">
      <alignment horizontal="center"/>
    </xf>
    <xf numFmtId="165" fontId="25" fillId="0" borderId="16">
      <alignment horizontal="center"/>
    </xf>
    <xf numFmtId="165" fontId="25" fillId="0" borderId="16">
      <alignment horizontal="center"/>
    </xf>
    <xf numFmtId="0" fontId="25" fillId="0" borderId="49">
      <alignment horizontal="center"/>
    </xf>
    <xf numFmtId="0" fontId="25" fillId="0" borderId="49">
      <alignment horizontal="center"/>
    </xf>
    <xf numFmtId="49" fontId="25" fillId="0" borderId="17">
      <alignment horizontal="center"/>
    </xf>
    <xf numFmtId="49" fontId="25" fillId="0" borderId="17">
      <alignment horizontal="center"/>
    </xf>
    <xf numFmtId="49" fontId="25" fillId="0" borderId="16">
      <alignment horizontal="center"/>
    </xf>
    <xf numFmtId="49" fontId="25" fillId="0" borderId="16">
      <alignment horizontal="center"/>
    </xf>
    <xf numFmtId="0" fontId="25" fillId="0" borderId="16">
      <alignment horizontal="center"/>
    </xf>
    <xf numFmtId="0" fontId="25" fillId="0" borderId="16">
      <alignment horizontal="center"/>
    </xf>
    <xf numFmtId="49" fontId="25" fillId="0" borderId="50">
      <alignment horizontal="center"/>
    </xf>
    <xf numFmtId="49" fontId="25" fillId="0" borderId="50">
      <alignment horizontal="center"/>
    </xf>
    <xf numFmtId="0" fontId="29" fillId="0" borderId="37"/>
    <xf numFmtId="0" fontId="29" fillId="0" borderId="37"/>
    <xf numFmtId="0" fontId="33" fillId="0" borderId="0"/>
    <xf numFmtId="0" fontId="33" fillId="0" borderId="0"/>
    <xf numFmtId="0" fontId="24" fillId="0" borderId="51"/>
    <xf numFmtId="0" fontId="24" fillId="0" borderId="51"/>
    <xf numFmtId="0" fontId="24" fillId="0" borderId="40"/>
    <xf numFmtId="0" fontId="24" fillId="0" borderId="40"/>
    <xf numFmtId="4" fontId="25" fillId="0" borderId="13">
      <alignment horizontal="right"/>
    </xf>
    <xf numFmtId="4" fontId="25" fillId="0" borderId="13">
      <alignment horizontal="right"/>
    </xf>
    <xf numFmtId="49" fontId="25" fillId="0" borderId="26">
      <alignment horizontal="center"/>
    </xf>
    <xf numFmtId="49" fontId="25" fillId="0" borderId="26">
      <alignment horizontal="center"/>
    </xf>
    <xf numFmtId="0" fontId="25" fillId="0" borderId="52">
      <alignment horizontal="left" wrapText="1"/>
    </xf>
    <xf numFmtId="0" fontId="25" fillId="0" borderId="52">
      <alignment horizontal="left" wrapText="1"/>
    </xf>
    <xf numFmtId="0" fontId="25" fillId="0" borderId="24">
      <alignment horizontal="left" wrapText="1" indent="1"/>
    </xf>
    <xf numFmtId="0" fontId="25" fillId="0" borderId="24">
      <alignment horizontal="left" wrapText="1" indent="1"/>
    </xf>
    <xf numFmtId="0" fontId="25" fillId="0" borderId="16">
      <alignment horizontal="left" wrapText="1" indent="2"/>
    </xf>
    <xf numFmtId="0" fontId="25" fillId="0" borderId="16">
      <alignment horizontal="left" wrapText="1" indent="2"/>
    </xf>
    <xf numFmtId="0" fontId="24" fillId="3" borderId="53"/>
    <xf numFmtId="0" fontId="24" fillId="3" borderId="53"/>
    <xf numFmtId="0" fontId="25" fillId="4" borderId="21"/>
    <xf numFmtId="0" fontId="25" fillId="4" borderId="21"/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0"/>
    <xf numFmtId="49" fontId="24" fillId="0" borderId="0"/>
    <xf numFmtId="0" fontId="25" fillId="0" borderId="0">
      <alignment horizontal="right"/>
    </xf>
    <xf numFmtId="0" fontId="25" fillId="0" borderId="0">
      <alignment horizontal="right"/>
    </xf>
    <xf numFmtId="49" fontId="25" fillId="0" borderId="0">
      <alignment horizontal="right"/>
    </xf>
    <xf numFmtId="49" fontId="25" fillId="0" borderId="0">
      <alignment horizontal="right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11">
      <alignment horizontal="left"/>
    </xf>
    <xf numFmtId="0" fontId="25" fillId="0" borderId="11">
      <alignment horizontal="left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5" fillId="0" borderId="41"/>
    <xf numFmtId="0" fontId="25" fillId="0" borderId="41"/>
    <xf numFmtId="0" fontId="26" fillId="0" borderId="54">
      <alignment horizontal="left" wrapText="1"/>
    </xf>
    <xf numFmtId="0" fontId="26" fillId="0" borderId="54">
      <alignment horizontal="left" wrapText="1"/>
    </xf>
    <xf numFmtId="0" fontId="25" fillId="0" borderId="12">
      <alignment horizontal="left" wrapText="1" indent="2"/>
    </xf>
    <xf numFmtId="0" fontId="25" fillId="0" borderId="12">
      <alignment horizontal="left" wrapText="1" indent="2"/>
    </xf>
    <xf numFmtId="49" fontId="25" fillId="0" borderId="0">
      <alignment horizontal="center" wrapText="1"/>
    </xf>
    <xf numFmtId="49" fontId="25" fillId="0" borderId="0">
      <alignment horizontal="center" wrapText="1"/>
    </xf>
    <xf numFmtId="49" fontId="25" fillId="0" borderId="34">
      <alignment horizontal="center" wrapText="1"/>
    </xf>
    <xf numFmtId="49" fontId="25" fillId="0" borderId="34">
      <alignment horizontal="center" wrapText="1"/>
    </xf>
    <xf numFmtId="0" fontId="25" fillId="0" borderId="55"/>
    <xf numFmtId="0" fontId="25" fillId="0" borderId="55"/>
    <xf numFmtId="0" fontId="25" fillId="0" borderId="56">
      <alignment horizontal="center" wrapText="1"/>
    </xf>
    <xf numFmtId="0" fontId="25" fillId="0" borderId="56">
      <alignment horizontal="center" wrapText="1"/>
    </xf>
    <xf numFmtId="0" fontId="24" fillId="3" borderId="37"/>
    <xf numFmtId="0" fontId="24" fillId="3" borderId="37"/>
    <xf numFmtId="49" fontId="25" fillId="0" borderId="23">
      <alignment horizontal="center"/>
    </xf>
    <xf numFmtId="49" fontId="25" fillId="0" borderId="23">
      <alignment horizontal="center"/>
    </xf>
    <xf numFmtId="0" fontId="24" fillId="0" borderId="37"/>
    <xf numFmtId="0" fontId="24" fillId="0" borderId="37"/>
    <xf numFmtId="0" fontId="23" fillId="0" borderId="0"/>
    <xf numFmtId="0" fontId="35" fillId="0" borderId="0"/>
  </cellStyleXfs>
  <cellXfs count="97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/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7" fillId="0" borderId="7" xfId="0" applyFont="1" applyBorder="1" applyAlignment="1">
      <alignment horizontal="left" vertical="top" wrapText="1" shrinkToFit="1"/>
    </xf>
    <xf numFmtId="164" fontId="9" fillId="0" borderId="7" xfId="1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 shrinkToFit="1"/>
    </xf>
    <xf numFmtId="164" fontId="5" fillId="0" borderId="7" xfId="1" applyNumberFormat="1" applyFont="1" applyBorder="1" applyAlignment="1">
      <alignment horizontal="center" vertical="top"/>
    </xf>
    <xf numFmtId="164" fontId="6" fillId="0" borderId="7" xfId="1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49" fontId="4" fillId="0" borderId="7" xfId="0" applyNumberFormat="1" applyFont="1" applyBorder="1" applyAlignment="1">
      <alignment horizontal="left" vertical="top" wrapText="1" shrinkToFit="1"/>
    </xf>
    <xf numFmtId="164" fontId="12" fillId="0" borderId="7" xfId="1" applyNumberFormat="1" applyFont="1" applyBorder="1" applyAlignment="1">
      <alignment horizontal="center" vertical="top"/>
    </xf>
    <xf numFmtId="164" fontId="12" fillId="0" borderId="7" xfId="2" applyNumberFormat="1" applyFont="1" applyBorder="1" applyAlignment="1">
      <alignment horizontal="center" vertical="top"/>
    </xf>
    <xf numFmtId="164" fontId="13" fillId="0" borderId="7" xfId="1" applyNumberFormat="1" applyFont="1" applyBorder="1" applyAlignment="1">
      <alignment horizontal="center" vertical="top"/>
    </xf>
    <xf numFmtId="164" fontId="13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14" fillId="0" borderId="7" xfId="0" applyFont="1" applyBorder="1" applyAlignment="1">
      <alignment horizontal="justify" vertical="top" wrapText="1" shrinkToFit="1"/>
    </xf>
    <xf numFmtId="164" fontId="5" fillId="0" borderId="7" xfId="0" applyNumberFormat="1" applyFont="1" applyBorder="1" applyAlignment="1">
      <alignment horizontal="center" vertical="top" shrinkToFit="1"/>
    </xf>
    <xf numFmtId="0" fontId="7" fillId="0" borderId="7" xfId="0" applyFont="1" applyBorder="1" applyAlignment="1">
      <alignment horizontal="justify" vertical="top" wrapText="1" shrinkToFit="1"/>
    </xf>
    <xf numFmtId="49" fontId="4" fillId="0" borderId="7" xfId="0" applyNumberFormat="1" applyFont="1" applyBorder="1" applyAlignment="1">
      <alignment horizontal="center" vertical="top" wrapText="1" shrinkToFit="1"/>
    </xf>
    <xf numFmtId="0" fontId="17" fillId="0" borderId="7" xfId="0" applyFont="1" applyBorder="1" applyAlignment="1">
      <alignment horizontal="left" vertical="top" wrapText="1" shrinkToFit="1"/>
    </xf>
    <xf numFmtId="0" fontId="10" fillId="0" borderId="7" xfId="0" applyFont="1" applyBorder="1" applyAlignment="1">
      <alignment horizontal="left" vertical="top" wrapText="1" shrinkToFit="1"/>
    </xf>
    <xf numFmtId="0" fontId="18" fillId="0" borderId="7" xfId="0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6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17" fillId="0" borderId="7" xfId="0" applyFont="1" applyBorder="1" applyAlignment="1">
      <alignment vertical="top" shrinkToFit="1"/>
    </xf>
    <xf numFmtId="0" fontId="4" fillId="0" borderId="7" xfId="0" applyFont="1" applyBorder="1" applyAlignment="1">
      <alignment vertical="top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15" fillId="0" borderId="0" xfId="0" applyFont="1"/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6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top" wrapText="1" shrinkToFit="1"/>
    </xf>
    <xf numFmtId="164" fontId="4" fillId="2" borderId="2" xfId="0" applyNumberFormat="1" applyFont="1" applyFill="1" applyBorder="1" applyAlignment="1">
      <alignment horizontal="center" vertical="top" wrapText="1" shrinkToFit="1"/>
    </xf>
    <xf numFmtId="164" fontId="4" fillId="2" borderId="3" xfId="0" applyNumberFormat="1" applyFont="1" applyFill="1" applyBorder="1" applyAlignment="1">
      <alignment horizontal="center" vertical="top" wrapText="1" shrinkToFit="1"/>
    </xf>
    <xf numFmtId="164" fontId="4" fillId="2" borderId="4" xfId="0" applyNumberFormat="1" applyFont="1" applyFill="1" applyBorder="1" applyAlignment="1">
      <alignment horizontal="center" vertical="top" wrapText="1" shrinkToFit="1"/>
    </xf>
    <xf numFmtId="0" fontId="6" fillId="0" borderId="2" xfId="0" applyNumberFormat="1" applyFont="1" applyBorder="1" applyAlignment="1">
      <alignment horizontal="center" vertical="top" wrapText="1" shrinkToFit="1"/>
    </xf>
    <xf numFmtId="0" fontId="6" fillId="0" borderId="3" xfId="0" applyNumberFormat="1" applyFont="1" applyBorder="1" applyAlignment="1">
      <alignment horizontal="center" vertical="top" wrapText="1" shrinkToFit="1"/>
    </xf>
    <xf numFmtId="0" fontId="6" fillId="0" borderId="4" xfId="0" applyNumberFormat="1" applyFont="1" applyBorder="1" applyAlignment="1">
      <alignment horizontal="center" vertical="top" wrapText="1" shrinkToFit="1"/>
    </xf>
    <xf numFmtId="0" fontId="6" fillId="0" borderId="1" xfId="0" applyNumberFormat="1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4" fillId="0" borderId="5" xfId="0" applyNumberFormat="1" applyFont="1" applyBorder="1" applyAlignment="1">
      <alignment horizontal="center" vertical="top" wrapText="1" shrinkToFit="1"/>
    </xf>
    <xf numFmtId="164" fontId="4" fillId="0" borderId="1" xfId="0" applyNumberFormat="1" applyFont="1" applyBorder="1" applyAlignment="1">
      <alignment horizontal="center" vertical="top" wrapText="1" shrinkToFit="1"/>
    </xf>
    <xf numFmtId="0" fontId="5" fillId="0" borderId="1" xfId="0" applyNumberFormat="1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>
      <alignment horizontal="center" vertical="top" wrapText="1" shrinkToFit="1"/>
    </xf>
    <xf numFmtId="0" fontId="6" fillId="0" borderId="5" xfId="0" applyNumberFormat="1" applyFont="1" applyBorder="1" applyAlignment="1">
      <alignment horizontal="center" vertical="top" wrapText="1" shrinkToFit="1"/>
    </xf>
    <xf numFmtId="0" fontId="6" fillId="0" borderId="5" xfId="0" applyFont="1" applyBorder="1" applyAlignment="1">
      <alignment horizontal="center" vertical="top" wrapText="1" shrinkToFit="1"/>
    </xf>
    <xf numFmtId="0" fontId="4" fillId="0" borderId="6" xfId="0" applyNumberFormat="1" applyFont="1" applyBorder="1" applyAlignment="1">
      <alignment horizontal="center" vertical="top" wrapText="1" shrinkToFit="1"/>
    </xf>
    <xf numFmtId="164" fontId="4" fillId="0" borderId="6" xfId="0" applyNumberFormat="1" applyFont="1" applyBorder="1" applyAlignment="1">
      <alignment horizontal="center" vertical="top" wrapText="1" shrinkToFit="1"/>
    </xf>
    <xf numFmtId="0" fontId="5" fillId="0" borderId="6" xfId="0" applyNumberFormat="1" applyFont="1" applyBorder="1" applyAlignment="1">
      <alignment horizontal="center" vertical="top" wrapText="1" shrinkToFit="1"/>
    </xf>
    <xf numFmtId="164" fontId="6" fillId="0" borderId="6" xfId="0" applyNumberFormat="1" applyFont="1" applyBorder="1" applyAlignment="1">
      <alignment horizontal="center" vertical="top" wrapText="1" shrinkToFit="1"/>
    </xf>
    <xf numFmtId="0" fontId="6" fillId="0" borderId="6" xfId="0" applyNumberFormat="1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164" fontId="10" fillId="0" borderId="7" xfId="0" applyNumberFormat="1" applyFont="1" applyBorder="1" applyAlignment="1">
      <alignment horizontal="center" vertical="top" shrinkToFit="1"/>
    </xf>
    <xf numFmtId="164" fontId="9" fillId="0" borderId="7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shrinkToFit="1"/>
    </xf>
    <xf numFmtId="49" fontId="7" fillId="0" borderId="7" xfId="0" applyNumberFormat="1" applyFont="1" applyBorder="1" applyAlignment="1">
      <alignment horizontal="center" vertical="top" wrapText="1" shrinkToFit="1"/>
    </xf>
    <xf numFmtId="164" fontId="10" fillId="0" borderId="7" xfId="0" applyNumberFormat="1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shrinkToFit="1"/>
    </xf>
    <xf numFmtId="164" fontId="15" fillId="0" borderId="7" xfId="0" applyNumberFormat="1" applyFont="1" applyBorder="1" applyAlignment="1">
      <alignment horizontal="center" vertical="top" shrinkToFit="1"/>
    </xf>
    <xf numFmtId="164" fontId="16" fillId="0" borderId="7" xfId="0" applyNumberFormat="1" applyFont="1" applyBorder="1" applyAlignment="1">
      <alignment horizontal="center" vertical="top" shrinkToFit="1"/>
    </xf>
    <xf numFmtId="164" fontId="5" fillId="0" borderId="7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49" fontId="17" fillId="0" borderId="7" xfId="0" applyNumberFormat="1" applyFont="1" applyBorder="1" applyAlignment="1">
      <alignment horizontal="center" vertical="top" wrapText="1" shrinkToFit="1"/>
    </xf>
    <xf numFmtId="164" fontId="17" fillId="0" borderId="7" xfId="0" applyNumberFormat="1" applyFont="1" applyBorder="1" applyAlignment="1">
      <alignment horizontal="center" vertical="top" shrinkToFit="1"/>
    </xf>
    <xf numFmtId="49" fontId="10" fillId="0" borderId="7" xfId="0" applyNumberFormat="1" applyFont="1" applyBorder="1" applyAlignment="1">
      <alignment horizontal="center" vertical="top" wrapText="1" shrinkToFit="1"/>
    </xf>
    <xf numFmtId="0" fontId="6" fillId="0" borderId="7" xfId="0" applyFont="1" applyBorder="1" applyAlignment="1">
      <alignment vertical="top"/>
    </xf>
    <xf numFmtId="49" fontId="18" fillId="0" borderId="7" xfId="0" applyNumberFormat="1" applyFont="1" applyBorder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top" shrinkToFit="1"/>
    </xf>
    <xf numFmtId="164" fontId="20" fillId="0" borderId="7" xfId="3" applyNumberFormat="1" applyFont="1" applyBorder="1" applyAlignment="1">
      <alignment horizontal="center" vertical="top" shrinkToFit="1"/>
    </xf>
    <xf numFmtId="164" fontId="0" fillId="0" borderId="7" xfId="0" applyNumberFormat="1" applyFont="1" applyBorder="1" applyAlignment="1">
      <alignment horizontal="center" vertical="top" shrinkToFit="1"/>
    </xf>
    <xf numFmtId="164" fontId="9" fillId="0" borderId="7" xfId="0" applyNumberFormat="1" applyFont="1" applyBorder="1" applyAlignment="1">
      <alignment horizontal="center" vertical="top" shrinkToFit="1"/>
    </xf>
    <xf numFmtId="164" fontId="21" fillId="0" borderId="7" xfId="0" applyNumberFormat="1" applyFont="1" applyBorder="1" applyAlignment="1">
      <alignment horizontal="center" vertical="top" shrinkToFit="1"/>
    </xf>
    <xf numFmtId="164" fontId="3" fillId="0" borderId="7" xfId="0" applyNumberFormat="1" applyFont="1" applyBorder="1" applyAlignment="1">
      <alignment horizontal="center" vertical="top" shrinkToFit="1"/>
    </xf>
    <xf numFmtId="164" fontId="6" fillId="0" borderId="7" xfId="3" applyNumberFormat="1" applyFont="1" applyBorder="1" applyAlignment="1">
      <alignment horizontal="center" vertical="top" shrinkToFit="1"/>
    </xf>
    <xf numFmtId="164" fontId="1" fillId="0" borderId="7" xfId="0" applyNumberFormat="1" applyFont="1" applyBorder="1" applyAlignment="1">
      <alignment horizontal="center" vertical="top" shrinkToFit="1"/>
    </xf>
    <xf numFmtId="164" fontId="22" fillId="0" borderId="7" xfId="0" applyNumberFormat="1" applyFont="1" applyBorder="1" applyAlignment="1">
      <alignment horizontal="center" vertical="top" shrinkToFit="1"/>
    </xf>
    <xf numFmtId="0" fontId="37" fillId="0" borderId="7" xfId="0" applyNumberFormat="1" applyFont="1" applyBorder="1" applyAlignment="1">
      <alignment horizontal="left" vertical="top" wrapText="1" shrinkToFit="1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="90" zoomScaleNormal="90" workbookViewId="0">
      <selection activeCell="D64" sqref="D64"/>
    </sheetView>
  </sheetViews>
  <sheetFormatPr defaultRowHeight="12.75" x14ac:dyDescent="0.2"/>
  <cols>
    <col min="1" max="1" width="10.7109375" customWidth="1"/>
    <col min="2" max="2" width="93.5703125" customWidth="1"/>
    <col min="3" max="3" width="17.28515625" customWidth="1"/>
    <col min="4" max="4" width="18" customWidth="1"/>
    <col min="5" max="5" width="13.7109375" customWidth="1"/>
    <col min="6" max="6" width="19.7109375" style="44" customWidth="1"/>
    <col min="7" max="7" width="19.28515625" style="44" customWidth="1"/>
    <col min="8" max="8" width="13" style="45" customWidth="1"/>
    <col min="9" max="9" width="13.7109375" style="45" hidden="1" customWidth="1"/>
    <col min="10" max="10" width="13.7109375" style="45" customWidth="1"/>
    <col min="11" max="11" width="9.140625" style="45"/>
  </cols>
  <sheetData>
    <row r="1" spans="1:11" ht="15.7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">
      <c r="A3" s="1"/>
      <c r="B3" s="2"/>
      <c r="C3" s="2"/>
      <c r="D3" s="2"/>
      <c r="E3" s="2"/>
      <c r="F3" s="2"/>
      <c r="G3" s="2"/>
      <c r="H3" s="3"/>
      <c r="I3" s="3"/>
      <c r="J3" s="3"/>
      <c r="K3" s="4" t="s">
        <v>2</v>
      </c>
    </row>
    <row r="4" spans="1:11" x14ac:dyDescent="0.2">
      <c r="A4" s="49" t="s">
        <v>3</v>
      </c>
      <c r="B4" s="49" t="s">
        <v>4</v>
      </c>
      <c r="C4" s="50" t="s">
        <v>5</v>
      </c>
      <c r="D4" s="51"/>
      <c r="E4" s="52"/>
      <c r="F4" s="53" t="s">
        <v>6</v>
      </c>
      <c r="G4" s="54"/>
      <c r="H4" s="55"/>
      <c r="I4" s="56" t="s">
        <v>7</v>
      </c>
      <c r="J4" s="56" t="s">
        <v>7</v>
      </c>
      <c r="K4" s="57" t="s">
        <v>8</v>
      </c>
    </row>
    <row r="5" spans="1:11" x14ac:dyDescent="0.2">
      <c r="A5" s="58"/>
      <c r="B5" s="58"/>
      <c r="C5" s="59" t="s">
        <v>9</v>
      </c>
      <c r="D5" s="59" t="s">
        <v>10</v>
      </c>
      <c r="E5" s="59" t="s">
        <v>11</v>
      </c>
      <c r="F5" s="60" t="s">
        <v>9</v>
      </c>
      <c r="G5" s="60" t="s">
        <v>10</v>
      </c>
      <c r="H5" s="61" t="s">
        <v>11</v>
      </c>
      <c r="I5" s="62"/>
      <c r="J5" s="62"/>
      <c r="K5" s="63"/>
    </row>
    <row r="6" spans="1:11" x14ac:dyDescent="0.2">
      <c r="A6" s="64"/>
      <c r="B6" s="64"/>
      <c r="C6" s="65"/>
      <c r="D6" s="65"/>
      <c r="E6" s="65"/>
      <c r="F6" s="66"/>
      <c r="G6" s="66"/>
      <c r="H6" s="67"/>
      <c r="I6" s="68"/>
      <c r="J6" s="68"/>
      <c r="K6" s="69"/>
    </row>
    <row r="7" spans="1:11" x14ac:dyDescent="0.2">
      <c r="A7" s="30"/>
      <c r="B7" s="5" t="s">
        <v>12</v>
      </c>
      <c r="C7" s="6">
        <v>158245317.40000001</v>
      </c>
      <c r="D7" s="6">
        <v>150287265.79999998</v>
      </c>
      <c r="E7" s="70">
        <v>94.971066613058568</v>
      </c>
      <c r="F7" s="6">
        <f>F8+F13</f>
        <v>172986799.50558999</v>
      </c>
      <c r="G7" s="6">
        <f>G8+G13</f>
        <v>158730892.33677</v>
      </c>
      <c r="H7" s="7">
        <f t="shared" ref="H7:H14" si="0">G7/F7*100</f>
        <v>91.758962412412686</v>
      </c>
      <c r="I7" s="7">
        <f>G7-D7</f>
        <v>8443626.536770016</v>
      </c>
      <c r="J7" s="7">
        <f>G7-D7</f>
        <v>8443626.536770016</v>
      </c>
      <c r="K7" s="7">
        <f>G7/D7*100</f>
        <v>105.61832467429852</v>
      </c>
    </row>
    <row r="8" spans="1:11" x14ac:dyDescent="0.2">
      <c r="A8" s="30"/>
      <c r="B8" s="11" t="s">
        <v>13</v>
      </c>
      <c r="C8" s="8">
        <v>148490525.30000001</v>
      </c>
      <c r="D8" s="8">
        <v>144003519.09999999</v>
      </c>
      <c r="E8" s="20">
        <v>96.978254207846078</v>
      </c>
      <c r="F8" s="9">
        <v>160185555.41338</v>
      </c>
      <c r="G8" s="9">
        <v>149889160.41402999</v>
      </c>
      <c r="H8" s="10">
        <f t="shared" si="0"/>
        <v>93.572207573411475</v>
      </c>
      <c r="I8" s="10">
        <f t="shared" ref="I8:I14" si="1">G8-D8</f>
        <v>5885641.3140299916</v>
      </c>
      <c r="J8" s="10">
        <f t="shared" ref="J8:J14" si="2">G8-D8</f>
        <v>5885641.3140299916</v>
      </c>
      <c r="K8" s="10">
        <f t="shared" ref="K8:K14" si="3">G8/D8*100</f>
        <v>104.08715102992923</v>
      </c>
    </row>
    <row r="9" spans="1:11" x14ac:dyDescent="0.2">
      <c r="A9" s="30"/>
      <c r="B9" s="11" t="s">
        <v>14</v>
      </c>
      <c r="C9" s="14">
        <v>60388958.600000001</v>
      </c>
      <c r="D9" s="20">
        <v>59067124.299999997</v>
      </c>
      <c r="E9" s="20">
        <v>97.811132480764456</v>
      </c>
      <c r="F9" s="16">
        <v>58759381.100000001</v>
      </c>
      <c r="G9" s="10">
        <v>54799363.173069999</v>
      </c>
      <c r="H9" s="10">
        <f t="shared" si="0"/>
        <v>93.260620086874951</v>
      </c>
      <c r="I9" s="10">
        <f t="shared" si="1"/>
        <v>-4267761.1269299984</v>
      </c>
      <c r="J9" s="10">
        <f t="shared" si="2"/>
        <v>-4267761.1269299984</v>
      </c>
      <c r="K9" s="10">
        <f t="shared" si="3"/>
        <v>92.774726757892964</v>
      </c>
    </row>
    <row r="10" spans="1:11" x14ac:dyDescent="0.2">
      <c r="A10" s="30"/>
      <c r="B10" s="12" t="s">
        <v>15</v>
      </c>
      <c r="C10" s="13">
        <v>40967998.299999997</v>
      </c>
      <c r="D10" s="14">
        <v>37900469.799999997</v>
      </c>
      <c r="E10" s="20">
        <v>92.51237886328461</v>
      </c>
      <c r="F10" s="15">
        <v>45699107.516669996</v>
      </c>
      <c r="G10" s="16">
        <v>40806621.956430003</v>
      </c>
      <c r="H10" s="10">
        <f t="shared" si="0"/>
        <v>89.294133242196622</v>
      </c>
      <c r="I10" s="10">
        <f t="shared" si="1"/>
        <v>2906152.156430006</v>
      </c>
      <c r="J10" s="10">
        <f t="shared" si="2"/>
        <v>2906152.156430006</v>
      </c>
      <c r="K10" s="10">
        <f t="shared" si="3"/>
        <v>107.66785259329426</v>
      </c>
    </row>
    <row r="11" spans="1:11" ht="15" customHeight="1" x14ac:dyDescent="0.2">
      <c r="A11" s="30"/>
      <c r="B11" s="17" t="s">
        <v>16</v>
      </c>
      <c r="C11" s="13">
        <v>25204476.699999999</v>
      </c>
      <c r="D11" s="14">
        <v>25559365.199999999</v>
      </c>
      <c r="E11" s="20">
        <v>101.40803756500925</v>
      </c>
      <c r="F11" s="15">
        <v>28458887.64421</v>
      </c>
      <c r="G11" s="16">
        <v>27237847.932020001</v>
      </c>
      <c r="H11" s="10">
        <f>G11/F11*100</f>
        <v>95.709460863490847</v>
      </c>
      <c r="I11" s="10">
        <f t="shared" si="1"/>
        <v>1678482.7320200019</v>
      </c>
      <c r="J11" s="10">
        <f t="shared" si="2"/>
        <v>1678482.7320200019</v>
      </c>
      <c r="K11" s="10">
        <f t="shared" si="3"/>
        <v>106.56699694568314</v>
      </c>
    </row>
    <row r="12" spans="1:11" x14ac:dyDescent="0.2">
      <c r="A12" s="30"/>
      <c r="B12" s="17" t="s">
        <v>17</v>
      </c>
      <c r="C12" s="13">
        <v>7972765.4000000004</v>
      </c>
      <c r="D12" s="14">
        <v>7449194.9000000004</v>
      </c>
      <c r="E12" s="20">
        <v>93.433012590587452</v>
      </c>
      <c r="F12" s="15">
        <v>9463628.4739800002</v>
      </c>
      <c r="G12" s="16">
        <v>9196744.1502400003</v>
      </c>
      <c r="H12" s="10">
        <f>G12/F12*100</f>
        <v>97.179894324108446</v>
      </c>
      <c r="I12" s="10">
        <f t="shared" si="1"/>
        <v>1747549.25024</v>
      </c>
      <c r="J12" s="10">
        <f t="shared" si="2"/>
        <v>1747549.25024</v>
      </c>
      <c r="K12" s="10">
        <f t="shared" si="3"/>
        <v>123.45957212423049</v>
      </c>
    </row>
    <row r="13" spans="1:11" x14ac:dyDescent="0.2">
      <c r="A13" s="30"/>
      <c r="B13" s="18" t="s">
        <v>18</v>
      </c>
      <c r="C13" s="13">
        <v>9754792.0999999996</v>
      </c>
      <c r="D13" s="14">
        <v>6283746.7000000002</v>
      </c>
      <c r="E13" s="20">
        <v>64.417023300783626</v>
      </c>
      <c r="F13" s="15">
        <v>12801244.092209999</v>
      </c>
      <c r="G13" s="16">
        <v>8841731.9227399994</v>
      </c>
      <c r="H13" s="10">
        <f t="shared" si="0"/>
        <v>69.069317474545315</v>
      </c>
      <c r="I13" s="10">
        <f t="shared" si="1"/>
        <v>2557985.2227399992</v>
      </c>
      <c r="J13" s="10">
        <f t="shared" si="2"/>
        <v>2557985.2227399992</v>
      </c>
      <c r="K13" s="10">
        <f t="shared" si="3"/>
        <v>140.70796206250643</v>
      </c>
    </row>
    <row r="14" spans="1:11" x14ac:dyDescent="0.2">
      <c r="A14" s="30"/>
      <c r="B14" s="18" t="s">
        <v>19</v>
      </c>
      <c r="C14" s="13">
        <v>8960513.1999999993</v>
      </c>
      <c r="D14" s="14">
        <v>6203490.0999999996</v>
      </c>
      <c r="E14" s="20">
        <v>69.23141522742246</v>
      </c>
      <c r="F14" s="15">
        <v>12070856.71878</v>
      </c>
      <c r="G14" s="16">
        <v>8342230.1191999996</v>
      </c>
      <c r="H14" s="10">
        <f t="shared" si="0"/>
        <v>69.110505687811269</v>
      </c>
      <c r="I14" s="10">
        <f t="shared" si="1"/>
        <v>2138740.0192</v>
      </c>
      <c r="J14" s="10">
        <f t="shared" si="2"/>
        <v>2138740.0192</v>
      </c>
      <c r="K14" s="10">
        <f t="shared" si="3"/>
        <v>134.47639932882299</v>
      </c>
    </row>
    <row r="15" spans="1:11" x14ac:dyDescent="0.2">
      <c r="A15" s="30"/>
      <c r="B15" s="19"/>
      <c r="C15" s="8"/>
      <c r="D15" s="8"/>
      <c r="E15" s="20"/>
      <c r="F15" s="8"/>
      <c r="G15" s="8"/>
      <c r="H15" s="10"/>
      <c r="I15" s="10"/>
      <c r="J15" s="10"/>
      <c r="K15" s="10"/>
    </row>
    <row r="16" spans="1:11" x14ac:dyDescent="0.2">
      <c r="A16" s="30"/>
      <c r="B16" s="21" t="s">
        <v>20</v>
      </c>
      <c r="C16" s="71">
        <v>163069785.08756998</v>
      </c>
      <c r="D16" s="71">
        <v>124073698.03926001</v>
      </c>
      <c r="E16" s="72">
        <v>76.086258390928336</v>
      </c>
      <c r="F16" s="71">
        <f>F17+F22+F23+F26+F31+F32+F33+F34+F35+F36+F37+F38+F40+F41</f>
        <v>186597428.20573997</v>
      </c>
      <c r="G16" s="71">
        <f>G17+G22+G23+G26+G31+G32+G33+G34+G35+G36+G37+G38+G40+G41</f>
        <v>144877753.15432</v>
      </c>
      <c r="H16" s="7">
        <f>G16/F16*100</f>
        <v>77.641880998798982</v>
      </c>
      <c r="I16" s="7">
        <f t="shared" ref="I16:I42" si="4">G16-D16</f>
        <v>20804055.115059987</v>
      </c>
      <c r="J16" s="7">
        <f t="shared" ref="J16:J41" si="5">G16-D16</f>
        <v>20804055.115059987</v>
      </c>
      <c r="K16" s="7">
        <f t="shared" ref="K16:K40" si="6">G16/D16*100</f>
        <v>116.76749822390001</v>
      </c>
    </row>
    <row r="17" spans="1:11" x14ac:dyDescent="0.2">
      <c r="A17" s="73" t="s">
        <v>21</v>
      </c>
      <c r="B17" s="5" t="s">
        <v>22</v>
      </c>
      <c r="C17" s="74">
        <v>15203206.640899999</v>
      </c>
      <c r="D17" s="74">
        <v>11389882.82137</v>
      </c>
      <c r="E17" s="72">
        <v>74.917634749031748</v>
      </c>
      <c r="F17" s="75">
        <v>16685423.959120002</v>
      </c>
      <c r="G17" s="75">
        <v>12582467.24357</v>
      </c>
      <c r="H17" s="7">
        <f t="shared" ref="H17:H41" si="7">G17/F17*100</f>
        <v>75.409934289938207</v>
      </c>
      <c r="I17" s="7">
        <f t="shared" si="4"/>
        <v>1192584.4221999999</v>
      </c>
      <c r="J17" s="7">
        <f t="shared" si="5"/>
        <v>1192584.4221999999</v>
      </c>
      <c r="K17" s="7">
        <f t="shared" si="6"/>
        <v>110.4705591875137</v>
      </c>
    </row>
    <row r="18" spans="1:11" ht="25.5" x14ac:dyDescent="0.2">
      <c r="A18" s="22" t="s">
        <v>23</v>
      </c>
      <c r="B18" s="11" t="s">
        <v>24</v>
      </c>
      <c r="C18" s="76">
        <v>7681205.5969699994</v>
      </c>
      <c r="D18" s="76">
        <v>6114017.8003799999</v>
      </c>
      <c r="E18" s="77">
        <v>79.597111718918086</v>
      </c>
      <c r="F18" s="76">
        <v>8263650.5882600006</v>
      </c>
      <c r="G18" s="76">
        <v>6640662.2126199994</v>
      </c>
      <c r="H18" s="78">
        <f t="shared" si="7"/>
        <v>80.35991044991971</v>
      </c>
      <c r="I18" s="78">
        <f t="shared" si="4"/>
        <v>526644.41223999951</v>
      </c>
      <c r="J18" s="78">
        <f t="shared" si="5"/>
        <v>526644.41223999951</v>
      </c>
      <c r="K18" s="78">
        <f t="shared" si="6"/>
        <v>108.61372062422303</v>
      </c>
    </row>
    <row r="19" spans="1:11" x14ac:dyDescent="0.2">
      <c r="A19" s="22" t="s">
        <v>25</v>
      </c>
      <c r="B19" s="11" t="s">
        <v>26</v>
      </c>
      <c r="C19" s="76">
        <v>298693.45272</v>
      </c>
      <c r="D19" s="76">
        <v>252188.98813999997</v>
      </c>
      <c r="E19" s="77">
        <v>84.430705073541048</v>
      </c>
      <c r="F19" s="76">
        <v>396438.31916000001</v>
      </c>
      <c r="G19" s="76">
        <v>293789.59672999999</v>
      </c>
      <c r="H19" s="78">
        <f t="shared" si="7"/>
        <v>74.107265249358591</v>
      </c>
      <c r="I19" s="78">
        <f t="shared" si="4"/>
        <v>41600.608590000018</v>
      </c>
      <c r="J19" s="78">
        <f t="shared" si="5"/>
        <v>41600.608590000018</v>
      </c>
      <c r="K19" s="78">
        <f t="shared" si="6"/>
        <v>116.49580693305526</v>
      </c>
    </row>
    <row r="20" spans="1:11" ht="25.5" x14ac:dyDescent="0.2">
      <c r="A20" s="22" t="s">
        <v>27</v>
      </c>
      <c r="B20" s="11" t="s">
        <v>28</v>
      </c>
      <c r="C20" s="76">
        <v>516780.39301999996</v>
      </c>
      <c r="D20" s="76">
        <v>420400.60408999998</v>
      </c>
      <c r="E20" s="77">
        <v>81.349952468829443</v>
      </c>
      <c r="F20" s="76">
        <v>569665.86372999998</v>
      </c>
      <c r="G20" s="76">
        <v>455334.39361999999</v>
      </c>
      <c r="H20" s="78">
        <f t="shared" si="7"/>
        <v>79.930082283429783</v>
      </c>
      <c r="I20" s="78">
        <f t="shared" si="4"/>
        <v>34933.789530000009</v>
      </c>
      <c r="J20" s="78">
        <f t="shared" si="5"/>
        <v>34933.789530000009</v>
      </c>
      <c r="K20" s="78">
        <f t="shared" si="6"/>
        <v>108.30964303812497</v>
      </c>
    </row>
    <row r="21" spans="1:11" ht="15.75" customHeight="1" x14ac:dyDescent="0.2">
      <c r="A21" s="22" t="s">
        <v>29</v>
      </c>
      <c r="B21" s="11" t="s">
        <v>30</v>
      </c>
      <c r="C21" s="76">
        <v>88474.681980000008</v>
      </c>
      <c r="D21" s="76">
        <v>75170.999790000002</v>
      </c>
      <c r="E21" s="77">
        <v>84.963289053689564</v>
      </c>
      <c r="F21" s="76">
        <v>250915.13646000001</v>
      </c>
      <c r="G21" s="76">
        <v>228847.41141999999</v>
      </c>
      <c r="H21" s="78">
        <f t="shared" si="7"/>
        <v>91.205104103586848</v>
      </c>
      <c r="I21" s="78">
        <f t="shared" si="4"/>
        <v>153676.41162999999</v>
      </c>
      <c r="J21" s="78">
        <f t="shared" si="5"/>
        <v>153676.41162999999</v>
      </c>
      <c r="K21" s="78">
        <f t="shared" si="6"/>
        <v>304.43576919199569</v>
      </c>
    </row>
    <row r="22" spans="1:11" ht="18" customHeight="1" x14ac:dyDescent="0.2">
      <c r="A22" s="73" t="s">
        <v>31</v>
      </c>
      <c r="B22" s="5" t="s">
        <v>32</v>
      </c>
      <c r="C22" s="74">
        <v>67896.2</v>
      </c>
      <c r="D22" s="74">
        <v>53822.742890000001</v>
      </c>
      <c r="E22" s="72">
        <v>79.272099012904988</v>
      </c>
      <c r="F22" s="74">
        <v>74243.199999999997</v>
      </c>
      <c r="G22" s="74">
        <v>57916.565210000001</v>
      </c>
      <c r="H22" s="79">
        <f t="shared" si="7"/>
        <v>78.009252308628945</v>
      </c>
      <c r="I22" s="79">
        <f t="shared" si="4"/>
        <v>4093.8223199999993</v>
      </c>
      <c r="J22" s="79">
        <f t="shared" si="5"/>
        <v>4093.8223199999993</v>
      </c>
      <c r="K22" s="79">
        <f t="shared" si="6"/>
        <v>107.60611982998847</v>
      </c>
    </row>
    <row r="23" spans="1:11" ht="15.75" customHeight="1" x14ac:dyDescent="0.2">
      <c r="A23" s="73" t="s">
        <v>33</v>
      </c>
      <c r="B23" s="5" t="s">
        <v>34</v>
      </c>
      <c r="C23" s="75">
        <v>2371930.5185599998</v>
      </c>
      <c r="D23" s="75">
        <v>1839292.8156099999</v>
      </c>
      <c r="E23" s="72">
        <v>77.544127082046046</v>
      </c>
      <c r="F23" s="75">
        <v>2647324.2224599998</v>
      </c>
      <c r="G23" s="75">
        <v>2011482.69086</v>
      </c>
      <c r="H23" s="79">
        <f t="shared" si="7"/>
        <v>75.98172803295131</v>
      </c>
      <c r="I23" s="79">
        <f t="shared" si="4"/>
        <v>172189.87525000004</v>
      </c>
      <c r="J23" s="79">
        <f t="shared" si="5"/>
        <v>172189.87525000004</v>
      </c>
      <c r="K23" s="79">
        <f t="shared" si="6"/>
        <v>109.36174348035462</v>
      </c>
    </row>
    <row r="24" spans="1:11" ht="27.75" customHeight="1" x14ac:dyDescent="0.2">
      <c r="A24" s="22" t="s">
        <v>35</v>
      </c>
      <c r="B24" s="11" t="s">
        <v>36</v>
      </c>
      <c r="C24" s="80">
        <v>629252.02847000002</v>
      </c>
      <c r="D24" s="80">
        <v>447400.03910000005</v>
      </c>
      <c r="E24" s="77">
        <v>71.100293500496861</v>
      </c>
      <c r="F24" s="80">
        <v>743160.23077000002</v>
      </c>
      <c r="G24" s="80">
        <v>505303.99151999998</v>
      </c>
      <c r="H24" s="78">
        <f t="shared" si="7"/>
        <v>67.99394943354902</v>
      </c>
      <c r="I24" s="78">
        <f t="shared" si="4"/>
        <v>57903.952419999929</v>
      </c>
      <c r="J24" s="78">
        <f t="shared" si="5"/>
        <v>57903.952419999929</v>
      </c>
      <c r="K24" s="78">
        <f t="shared" si="6"/>
        <v>112.94232171648461</v>
      </c>
    </row>
    <row r="25" spans="1:11" x14ac:dyDescent="0.2">
      <c r="A25" s="22" t="s">
        <v>37</v>
      </c>
      <c r="B25" s="11" t="s">
        <v>38</v>
      </c>
      <c r="C25" s="80">
        <v>1321127.8608299999</v>
      </c>
      <c r="D25" s="80">
        <v>1075173.1662899998</v>
      </c>
      <c r="E25" s="77">
        <v>81.382975726098252</v>
      </c>
      <c r="F25" s="80">
        <v>1476627.5148499999</v>
      </c>
      <c r="G25" s="80">
        <v>1191031.9543299999</v>
      </c>
      <c r="H25" s="78">
        <f t="shared" si="7"/>
        <v>80.658930051901976</v>
      </c>
      <c r="I25" s="78">
        <f t="shared" si="4"/>
        <v>115858.78804000001</v>
      </c>
      <c r="J25" s="78">
        <f t="shared" si="5"/>
        <v>115858.78804000001</v>
      </c>
      <c r="K25" s="78">
        <f t="shared" si="6"/>
        <v>110.77582585508372</v>
      </c>
    </row>
    <row r="26" spans="1:11" x14ac:dyDescent="0.2">
      <c r="A26" s="73" t="s">
        <v>39</v>
      </c>
      <c r="B26" s="5" t="s">
        <v>40</v>
      </c>
      <c r="C26" s="75">
        <v>26993803.259909999</v>
      </c>
      <c r="D26" s="75">
        <v>17835030.263900001</v>
      </c>
      <c r="E26" s="72">
        <v>66.070831487416953</v>
      </c>
      <c r="F26" s="75">
        <v>30778224.10421</v>
      </c>
      <c r="G26" s="75">
        <v>22502712.915509999</v>
      </c>
      <c r="H26" s="79">
        <f t="shared" si="7"/>
        <v>73.112447421656029</v>
      </c>
      <c r="I26" s="79">
        <f t="shared" si="4"/>
        <v>4667682.6516099982</v>
      </c>
      <c r="J26" s="79">
        <f t="shared" si="5"/>
        <v>4667682.6516099982</v>
      </c>
      <c r="K26" s="79">
        <f t="shared" si="6"/>
        <v>126.17143106876519</v>
      </c>
    </row>
    <row r="27" spans="1:11" x14ac:dyDescent="0.2">
      <c r="A27" s="22" t="s">
        <v>41</v>
      </c>
      <c r="B27" s="11" t="s">
        <v>42</v>
      </c>
      <c r="C27" s="76">
        <v>4870659.9354399992</v>
      </c>
      <c r="D27" s="76">
        <v>4259490.6832800005</v>
      </c>
      <c r="E27" s="77">
        <v>87.452023745016646</v>
      </c>
      <c r="F27" s="76">
        <v>5485478.1593800001</v>
      </c>
      <c r="G27" s="76">
        <v>4619936.0601400007</v>
      </c>
      <c r="H27" s="10">
        <f t="shared" si="7"/>
        <v>84.221209635846435</v>
      </c>
      <c r="I27" s="10">
        <f t="shared" si="4"/>
        <v>360445.37686000019</v>
      </c>
      <c r="J27" s="10">
        <f t="shared" si="5"/>
        <v>360445.37686000019</v>
      </c>
      <c r="K27" s="10">
        <f t="shared" si="6"/>
        <v>108.46217080072213</v>
      </c>
    </row>
    <row r="28" spans="1:11" x14ac:dyDescent="0.2">
      <c r="A28" s="22" t="s">
        <v>43</v>
      </c>
      <c r="B28" s="11" t="s">
        <v>44</v>
      </c>
      <c r="C28" s="76">
        <v>1295488.6000000001</v>
      </c>
      <c r="D28" s="76">
        <v>1013547.22954</v>
      </c>
      <c r="E28" s="77">
        <v>78.236676844551155</v>
      </c>
      <c r="F28" s="76">
        <v>1666609.4846600001</v>
      </c>
      <c r="G28" s="76">
        <v>1238868.5227300001</v>
      </c>
      <c r="H28" s="10">
        <f t="shared" si="7"/>
        <v>74.334661726873463</v>
      </c>
      <c r="I28" s="10">
        <f t="shared" si="4"/>
        <v>225321.29319000011</v>
      </c>
      <c r="J28" s="10">
        <f t="shared" si="5"/>
        <v>225321.29319000011</v>
      </c>
      <c r="K28" s="10">
        <f t="shared" si="6"/>
        <v>122.23096138225966</v>
      </c>
    </row>
    <row r="29" spans="1:11" x14ac:dyDescent="0.2">
      <c r="A29" s="22" t="s">
        <v>45</v>
      </c>
      <c r="B29" s="11" t="s">
        <v>46</v>
      </c>
      <c r="C29" s="76">
        <v>12655412.1643</v>
      </c>
      <c r="D29" s="76">
        <v>9399716.5452500004</v>
      </c>
      <c r="E29" s="77">
        <v>74.2742822060424</v>
      </c>
      <c r="F29" s="76">
        <v>16593754.704369999</v>
      </c>
      <c r="G29" s="76">
        <v>11951684.11272</v>
      </c>
      <c r="H29" s="10">
        <f t="shared" si="7"/>
        <v>72.025194572585178</v>
      </c>
      <c r="I29" s="10">
        <f t="shared" si="4"/>
        <v>2551967.5674699992</v>
      </c>
      <c r="J29" s="10">
        <f t="shared" si="5"/>
        <v>2551967.5674699992</v>
      </c>
      <c r="K29" s="10">
        <f t="shared" si="6"/>
        <v>127.14940982725267</v>
      </c>
    </row>
    <row r="30" spans="1:11" x14ac:dyDescent="0.2">
      <c r="A30" s="22" t="s">
        <v>47</v>
      </c>
      <c r="B30" s="11" t="s">
        <v>48</v>
      </c>
      <c r="C30" s="76">
        <v>1003197.3227799999</v>
      </c>
      <c r="D30" s="76">
        <v>658816.34207000001</v>
      </c>
      <c r="E30" s="77">
        <v>65.671660710210816</v>
      </c>
      <c r="F30" s="76">
        <v>1138109.2561999999</v>
      </c>
      <c r="G30" s="76">
        <v>757640.83640999999</v>
      </c>
      <c r="H30" s="10">
        <f t="shared" si="7"/>
        <v>66.570132197998731</v>
      </c>
      <c r="I30" s="10">
        <f t="shared" si="4"/>
        <v>98824.494339999976</v>
      </c>
      <c r="J30" s="10">
        <f t="shared" si="5"/>
        <v>98824.494339999976</v>
      </c>
      <c r="K30" s="78">
        <f t="shared" si="6"/>
        <v>115.00031010607501</v>
      </c>
    </row>
    <row r="31" spans="1:11" x14ac:dyDescent="0.2">
      <c r="A31" s="73" t="s">
        <v>49</v>
      </c>
      <c r="B31" s="5" t="s">
        <v>50</v>
      </c>
      <c r="C31" s="74">
        <v>19218186.57965</v>
      </c>
      <c r="D31" s="74">
        <v>11997205.00264</v>
      </c>
      <c r="E31" s="72">
        <v>62.426311415582539</v>
      </c>
      <c r="F31" s="74">
        <v>23004298.338860001</v>
      </c>
      <c r="G31" s="74">
        <v>14246354.146</v>
      </c>
      <c r="H31" s="7">
        <f t="shared" si="7"/>
        <v>61.929096624235449</v>
      </c>
      <c r="I31" s="7">
        <f t="shared" si="4"/>
        <v>2249149.1433600001</v>
      </c>
      <c r="J31" s="7">
        <f t="shared" si="5"/>
        <v>2249149.1433600001</v>
      </c>
      <c r="K31" s="7">
        <f t="shared" si="6"/>
        <v>118.74727607692851</v>
      </c>
    </row>
    <row r="32" spans="1:11" x14ac:dyDescent="0.2">
      <c r="A32" s="73" t="s">
        <v>51</v>
      </c>
      <c r="B32" s="5" t="s">
        <v>52</v>
      </c>
      <c r="C32" s="74">
        <v>344135.81133</v>
      </c>
      <c r="D32" s="74">
        <v>209061.41506</v>
      </c>
      <c r="E32" s="72">
        <v>60.749683170731117</v>
      </c>
      <c r="F32" s="74">
        <v>332920.3321</v>
      </c>
      <c r="G32" s="74">
        <v>218407.81758999999</v>
      </c>
      <c r="H32" s="7">
        <f t="shared" si="7"/>
        <v>65.603628415340026</v>
      </c>
      <c r="I32" s="7">
        <f t="shared" si="4"/>
        <v>9346.4025299999921</v>
      </c>
      <c r="J32" s="7">
        <f t="shared" si="5"/>
        <v>9346.4025299999921</v>
      </c>
      <c r="K32" s="7">
        <f t="shared" si="6"/>
        <v>104.47064922396972</v>
      </c>
    </row>
    <row r="33" spans="1:12" x14ac:dyDescent="0.2">
      <c r="A33" s="73" t="s">
        <v>53</v>
      </c>
      <c r="B33" s="5" t="s">
        <v>54</v>
      </c>
      <c r="C33" s="81">
        <v>45049255.628419995</v>
      </c>
      <c r="D33" s="71">
        <v>35810084.582709998</v>
      </c>
      <c r="E33" s="72">
        <v>79.490957360278045</v>
      </c>
      <c r="F33" s="74">
        <v>50591999.434760004</v>
      </c>
      <c r="G33" s="74">
        <v>40747406.404690005</v>
      </c>
      <c r="H33" s="7">
        <f>G33/F33*100</f>
        <v>80.541205842704599</v>
      </c>
      <c r="I33" s="7">
        <f t="shared" si="4"/>
        <v>4937321.821980007</v>
      </c>
      <c r="J33" s="7">
        <f t="shared" si="5"/>
        <v>4937321.821980007</v>
      </c>
      <c r="K33" s="7">
        <f t="shared" si="6"/>
        <v>113.78751790037343</v>
      </c>
    </row>
    <row r="34" spans="1:12" x14ac:dyDescent="0.2">
      <c r="A34" s="73" t="s">
        <v>55</v>
      </c>
      <c r="B34" s="5" t="s">
        <v>56</v>
      </c>
      <c r="C34" s="74">
        <v>7270708.6164600002</v>
      </c>
      <c r="D34" s="74">
        <v>5497841.1788699999</v>
      </c>
      <c r="E34" s="72">
        <v>75.61630466696954</v>
      </c>
      <c r="F34" s="81">
        <v>7806705.8969599996</v>
      </c>
      <c r="G34" s="71">
        <v>5721872.1491200002</v>
      </c>
      <c r="H34" s="79">
        <f>G34/F34*100</f>
        <v>73.294321889955512</v>
      </c>
      <c r="I34" s="79">
        <f t="shared" si="4"/>
        <v>224030.97025000025</v>
      </c>
      <c r="J34" s="79">
        <f t="shared" si="5"/>
        <v>224030.97025000025</v>
      </c>
      <c r="K34" s="79">
        <f t="shared" si="6"/>
        <v>104.0748898151337</v>
      </c>
    </row>
    <row r="35" spans="1:12" x14ac:dyDescent="0.2">
      <c r="A35" s="73" t="s">
        <v>57</v>
      </c>
      <c r="B35" s="5" t="s">
        <v>58</v>
      </c>
      <c r="C35" s="74">
        <v>16636732.541999999</v>
      </c>
      <c r="D35" s="74">
        <v>13989659.17087</v>
      </c>
      <c r="E35" s="72">
        <v>84.088982830929254</v>
      </c>
      <c r="F35" s="74">
        <v>20118961.611560002</v>
      </c>
      <c r="G35" s="74">
        <v>17164975.85881</v>
      </c>
      <c r="H35" s="79">
        <f>G35/F35*100</f>
        <v>85.317404497393682</v>
      </c>
      <c r="I35" s="79">
        <f t="shared" si="4"/>
        <v>3175316.6879399996</v>
      </c>
      <c r="J35" s="79">
        <f t="shared" si="5"/>
        <v>3175316.6879399996</v>
      </c>
      <c r="K35" s="79">
        <f t="shared" si="6"/>
        <v>122.69759862736191</v>
      </c>
    </row>
    <row r="36" spans="1:12" x14ac:dyDescent="0.2">
      <c r="A36" s="73" t="s">
        <v>59</v>
      </c>
      <c r="B36" s="5" t="s">
        <v>60</v>
      </c>
      <c r="C36" s="74">
        <v>26072231.368240003</v>
      </c>
      <c r="D36" s="74">
        <v>22605688.582310002</v>
      </c>
      <c r="E36" s="72">
        <v>86.704080916707483</v>
      </c>
      <c r="F36" s="74">
        <v>29359541.31552</v>
      </c>
      <c r="G36" s="74">
        <v>25952926.511270002</v>
      </c>
      <c r="H36" s="79">
        <f>G36/F36*100</f>
        <v>88.396907268952461</v>
      </c>
      <c r="I36" s="79">
        <f t="shared" si="4"/>
        <v>3347237.9289599992</v>
      </c>
      <c r="J36" s="79">
        <f t="shared" si="5"/>
        <v>3347237.9289599992</v>
      </c>
      <c r="K36" s="79">
        <f t="shared" si="6"/>
        <v>114.80706025287533</v>
      </c>
    </row>
    <row r="37" spans="1:12" x14ac:dyDescent="0.2">
      <c r="A37" s="73" t="s">
        <v>61</v>
      </c>
      <c r="B37" s="5" t="s">
        <v>62</v>
      </c>
      <c r="C37" s="74">
        <v>3382638.6369000003</v>
      </c>
      <c r="D37" s="74">
        <v>2518255.4688400002</v>
      </c>
      <c r="E37" s="72">
        <v>74.446482144715318</v>
      </c>
      <c r="F37" s="74">
        <v>4287095.1316999998</v>
      </c>
      <c r="G37" s="74">
        <v>3166131.5972600002</v>
      </c>
      <c r="H37" s="79">
        <f t="shared" si="7"/>
        <v>73.852608817768555</v>
      </c>
      <c r="I37" s="79">
        <f t="shared" si="4"/>
        <v>647876.12841999996</v>
      </c>
      <c r="J37" s="79">
        <f t="shared" si="5"/>
        <v>647876.12841999996</v>
      </c>
      <c r="K37" s="79">
        <f t="shared" si="6"/>
        <v>125.72718044045131</v>
      </c>
    </row>
    <row r="38" spans="1:12" x14ac:dyDescent="0.2">
      <c r="A38" s="73" t="s">
        <v>63</v>
      </c>
      <c r="B38" s="5" t="s">
        <v>64</v>
      </c>
      <c r="C38" s="74">
        <v>319181.27498000005</v>
      </c>
      <c r="D38" s="74">
        <v>300386.68810000003</v>
      </c>
      <c r="E38" s="72">
        <v>94.111626103010678</v>
      </c>
      <c r="F38" s="74">
        <v>517581.27593</v>
      </c>
      <c r="G38" s="74">
        <v>492409.09080000001</v>
      </c>
      <c r="H38" s="79">
        <f t="shared" si="7"/>
        <v>95.136573461864486</v>
      </c>
      <c r="I38" s="79">
        <f t="shared" si="4"/>
        <v>192022.40269999998</v>
      </c>
      <c r="J38" s="79">
        <f t="shared" si="5"/>
        <v>192022.40269999998</v>
      </c>
      <c r="K38" s="79">
        <f t="shared" si="6"/>
        <v>163.92507068624656</v>
      </c>
    </row>
    <row r="39" spans="1:12" x14ac:dyDescent="0.2">
      <c r="A39" s="73"/>
      <c r="B39" s="5" t="s">
        <v>65</v>
      </c>
      <c r="C39" s="70">
        <v>98730748.067000002</v>
      </c>
      <c r="D39" s="70">
        <v>80721915.671700001</v>
      </c>
      <c r="E39" s="72">
        <v>81.759651630433339</v>
      </c>
      <c r="F39" s="70">
        <f>F38+F37+F36+F35+F34+F33</f>
        <v>112681884.66643</v>
      </c>
      <c r="G39" s="70">
        <f>G38+G37+G36+G35+G34+G33</f>
        <v>93245721.61195001</v>
      </c>
      <c r="H39" s="79">
        <f t="shared" si="7"/>
        <v>82.751297502685119</v>
      </c>
      <c r="I39" s="79">
        <f t="shared" si="4"/>
        <v>12523805.940250009</v>
      </c>
      <c r="J39" s="79">
        <f t="shared" si="5"/>
        <v>12523805.940250009</v>
      </c>
      <c r="K39" s="79">
        <f t="shared" si="6"/>
        <v>115.51475313245159</v>
      </c>
    </row>
    <row r="40" spans="1:12" x14ac:dyDescent="0.2">
      <c r="A40" s="82" t="s">
        <v>66</v>
      </c>
      <c r="B40" s="23" t="s">
        <v>67</v>
      </c>
      <c r="C40" s="75">
        <v>36619.944909999998</v>
      </c>
      <c r="D40" s="75">
        <v>18939.743289999999</v>
      </c>
      <c r="E40" s="83">
        <v>51.719748176977795</v>
      </c>
      <c r="F40" s="75">
        <v>31825.406070000001</v>
      </c>
      <c r="G40" s="75">
        <v>12690.163630000001</v>
      </c>
      <c r="H40" s="7">
        <f t="shared" si="7"/>
        <v>39.874318027829645</v>
      </c>
      <c r="I40" s="7">
        <f t="shared" si="4"/>
        <v>-6249.5796599999976</v>
      </c>
      <c r="J40" s="7">
        <f t="shared" si="5"/>
        <v>-6249.5796599999976</v>
      </c>
      <c r="K40" s="7">
        <f t="shared" si="6"/>
        <v>67.002828051530585</v>
      </c>
    </row>
    <row r="41" spans="1:12" x14ac:dyDescent="0.2">
      <c r="A41" s="73" t="s">
        <v>68</v>
      </c>
      <c r="B41" s="5" t="s">
        <v>69</v>
      </c>
      <c r="C41" s="74">
        <v>103258.06531000001</v>
      </c>
      <c r="D41" s="74">
        <v>8547.5628000000015</v>
      </c>
      <c r="E41" s="72">
        <v>8.2778645661611243</v>
      </c>
      <c r="F41" s="74">
        <v>361283.97649000003</v>
      </c>
      <c r="G41" s="74">
        <v>0</v>
      </c>
      <c r="H41" s="79">
        <f t="shared" si="7"/>
        <v>0</v>
      </c>
      <c r="I41" s="79">
        <f t="shared" si="4"/>
        <v>-8547.5628000000015</v>
      </c>
      <c r="J41" s="79">
        <f t="shared" si="5"/>
        <v>-8547.5628000000015</v>
      </c>
      <c r="K41" s="7">
        <v>0</v>
      </c>
    </row>
    <row r="42" spans="1:12" x14ac:dyDescent="0.2">
      <c r="A42" s="84"/>
      <c r="B42" s="24" t="s">
        <v>70</v>
      </c>
      <c r="C42" s="70">
        <v>-4824467.6875699759</v>
      </c>
      <c r="D42" s="70">
        <v>26213567.760739967</v>
      </c>
      <c r="E42" s="70"/>
      <c r="F42" s="70">
        <f>-F44</f>
        <v>-11787010.399999999</v>
      </c>
      <c r="G42" s="70">
        <f>G7-G16</f>
        <v>13853139.182449996</v>
      </c>
      <c r="H42" s="79"/>
      <c r="I42" s="79">
        <f t="shared" si="4"/>
        <v>-12360428.578289971</v>
      </c>
      <c r="J42" s="79">
        <f>G42-D42</f>
        <v>-12360428.578289971</v>
      </c>
      <c r="K42" s="85"/>
    </row>
    <row r="43" spans="1:12" x14ac:dyDescent="0.2">
      <c r="A43" s="86"/>
      <c r="B43" s="25"/>
      <c r="C43" s="70"/>
      <c r="D43" s="70"/>
      <c r="E43" s="70"/>
      <c r="F43" s="70"/>
      <c r="G43" s="70"/>
      <c r="H43" s="79"/>
      <c r="I43" s="79"/>
      <c r="J43" s="79"/>
      <c r="K43" s="85"/>
    </row>
    <row r="44" spans="1:12" x14ac:dyDescent="0.2">
      <c r="A44" s="22"/>
      <c r="B44" s="24" t="s">
        <v>71</v>
      </c>
      <c r="C44" s="70">
        <v>4824467.7</v>
      </c>
      <c r="D44" s="70">
        <v>-26213567.799999997</v>
      </c>
      <c r="E44" s="70"/>
      <c r="F44" s="70">
        <f>SUM(F45:F52)</f>
        <v>11787010.399999999</v>
      </c>
      <c r="G44" s="70">
        <f>SUM(G45:G53)</f>
        <v>-13853139.200000001</v>
      </c>
      <c r="H44" s="79"/>
      <c r="I44" s="79">
        <f t="shared" ref="I44:I53" si="8">G44-D44</f>
        <v>12360428.599999996</v>
      </c>
      <c r="J44" s="79">
        <f t="shared" ref="J44:J53" si="9">G44-D44</f>
        <v>12360428.599999996</v>
      </c>
      <c r="K44" s="85"/>
    </row>
    <row r="45" spans="1:12" x14ac:dyDescent="0.2">
      <c r="A45" s="22"/>
      <c r="B45" s="26" t="s">
        <v>72</v>
      </c>
      <c r="C45" s="20">
        <v>-55000</v>
      </c>
      <c r="D45" s="20">
        <v>-55000</v>
      </c>
      <c r="E45" s="20"/>
      <c r="F45" s="27">
        <v>-27500</v>
      </c>
      <c r="G45" s="27">
        <v>-27500</v>
      </c>
      <c r="H45" s="27"/>
      <c r="I45" s="27">
        <f t="shared" si="8"/>
        <v>27500</v>
      </c>
      <c r="J45" s="27">
        <f t="shared" si="9"/>
        <v>27500</v>
      </c>
      <c r="K45" s="28"/>
      <c r="L45" s="29"/>
    </row>
    <row r="46" spans="1:12" x14ac:dyDescent="0.2">
      <c r="A46" s="22"/>
      <c r="B46" s="26" t="s">
        <v>73</v>
      </c>
      <c r="C46" s="20">
        <v>721831.8</v>
      </c>
      <c r="D46" s="20">
        <v>-16204.6</v>
      </c>
      <c r="E46" s="20"/>
      <c r="F46" s="27">
        <v>389793.6</v>
      </c>
      <c r="G46" s="27">
        <v>-91607</v>
      </c>
      <c r="H46" s="27"/>
      <c r="I46" s="27">
        <f t="shared" si="8"/>
        <v>-75402.399999999994</v>
      </c>
      <c r="J46" s="27">
        <f t="shared" si="9"/>
        <v>-75402.399999999994</v>
      </c>
      <c r="K46" s="28"/>
      <c r="L46" s="29"/>
    </row>
    <row r="47" spans="1:12" ht="15" customHeight="1" x14ac:dyDescent="0.2">
      <c r="A47" s="22"/>
      <c r="B47" s="26" t="s">
        <v>74</v>
      </c>
      <c r="C47" s="20">
        <v>-174398.8</v>
      </c>
      <c r="D47" s="20">
        <v>-128961.7</v>
      </c>
      <c r="E47" s="20"/>
      <c r="F47" s="27">
        <v>-176298.5</v>
      </c>
      <c r="G47" s="27">
        <v>-128961.8</v>
      </c>
      <c r="H47" s="27"/>
      <c r="I47" s="27">
        <f t="shared" si="8"/>
        <v>-0.10000000000582077</v>
      </c>
      <c r="J47" s="27">
        <f t="shared" si="9"/>
        <v>-0.10000000000582077</v>
      </c>
      <c r="K47" s="28"/>
      <c r="L47" s="29"/>
    </row>
    <row r="48" spans="1:12" x14ac:dyDescent="0.2">
      <c r="A48" s="22"/>
      <c r="B48" s="26" t="s">
        <v>75</v>
      </c>
      <c r="C48" s="20">
        <v>4405217.7</v>
      </c>
      <c r="D48" s="20">
        <v>-31364645.600000001</v>
      </c>
      <c r="E48" s="20"/>
      <c r="F48" s="27">
        <v>11603401.9</v>
      </c>
      <c r="G48" s="27">
        <v>-19074243.800000001</v>
      </c>
      <c r="H48" s="27"/>
      <c r="I48" s="27">
        <f t="shared" si="8"/>
        <v>12290401.800000001</v>
      </c>
      <c r="J48" s="27">
        <f t="shared" si="9"/>
        <v>12290401.800000001</v>
      </c>
      <c r="K48" s="28"/>
      <c r="L48" s="29"/>
    </row>
    <row r="49" spans="1:12" ht="17.25" customHeight="1" x14ac:dyDescent="0.2">
      <c r="A49" s="22"/>
      <c r="B49" s="96" t="s">
        <v>76</v>
      </c>
      <c r="C49" s="20">
        <v>10000</v>
      </c>
      <c r="D49" s="20">
        <v>120</v>
      </c>
      <c r="E49" s="20"/>
      <c r="F49" s="27">
        <v>0</v>
      </c>
      <c r="G49" s="27">
        <v>0</v>
      </c>
      <c r="H49" s="27"/>
      <c r="I49" s="27">
        <f t="shared" si="8"/>
        <v>-120</v>
      </c>
      <c r="J49" s="27">
        <f t="shared" si="9"/>
        <v>-120</v>
      </c>
      <c r="K49" s="28"/>
      <c r="L49" s="29"/>
    </row>
    <row r="50" spans="1:12" ht="15.75" customHeight="1" x14ac:dyDescent="0.2">
      <c r="A50" s="22"/>
      <c r="B50" s="26" t="s">
        <v>77</v>
      </c>
      <c r="C50" s="80">
        <v>-233954.9</v>
      </c>
      <c r="D50" s="80">
        <v>-10000</v>
      </c>
      <c r="E50" s="20"/>
      <c r="F50" s="27">
        <v>-150807.29999999999</v>
      </c>
      <c r="G50" s="27">
        <v>-15400</v>
      </c>
      <c r="H50" s="27"/>
      <c r="I50" s="27">
        <f t="shared" si="8"/>
        <v>-5400</v>
      </c>
      <c r="J50" s="27">
        <f t="shared" si="9"/>
        <v>-5400</v>
      </c>
      <c r="K50" s="28"/>
      <c r="L50" s="29"/>
    </row>
    <row r="51" spans="1:12" ht="15.75" customHeight="1" x14ac:dyDescent="0.2">
      <c r="A51" s="22"/>
      <c r="B51" s="26" t="s">
        <v>78</v>
      </c>
      <c r="C51" s="20">
        <v>38836.9</v>
      </c>
      <c r="D51" s="20">
        <v>911.1</v>
      </c>
      <c r="E51" s="20"/>
      <c r="F51" s="27">
        <v>39755.699999999997</v>
      </c>
      <c r="G51" s="27">
        <v>321.5</v>
      </c>
      <c r="H51" s="27"/>
      <c r="I51" s="27">
        <f t="shared" si="8"/>
        <v>-589.6</v>
      </c>
      <c r="J51" s="27">
        <f t="shared" si="9"/>
        <v>-589.6</v>
      </c>
      <c r="K51" s="28"/>
      <c r="L51" s="29"/>
    </row>
    <row r="52" spans="1:12" ht="15.75" customHeight="1" x14ac:dyDescent="0.2">
      <c r="A52" s="30"/>
      <c r="B52" s="31" t="s">
        <v>79</v>
      </c>
      <c r="C52" s="20">
        <v>111935</v>
      </c>
      <c r="D52" s="20">
        <v>4046.6</v>
      </c>
      <c r="E52" s="20"/>
      <c r="F52" s="27">
        <v>108665</v>
      </c>
      <c r="G52" s="27">
        <v>6665</v>
      </c>
      <c r="H52" s="27"/>
      <c r="I52" s="27">
        <f t="shared" si="8"/>
        <v>2618.4</v>
      </c>
      <c r="J52" s="27">
        <f t="shared" si="9"/>
        <v>2618.4</v>
      </c>
      <c r="K52" s="28"/>
      <c r="L52" s="29"/>
    </row>
    <row r="53" spans="1:12" ht="15.75" customHeight="1" x14ac:dyDescent="0.2">
      <c r="A53" s="30"/>
      <c r="B53" s="31" t="s">
        <v>80</v>
      </c>
      <c r="C53" s="32">
        <v>0</v>
      </c>
      <c r="D53" s="32">
        <v>5356166.4000000004</v>
      </c>
      <c r="E53" s="32"/>
      <c r="F53" s="27">
        <v>0</v>
      </c>
      <c r="G53" s="27">
        <v>5477586.9000000004</v>
      </c>
      <c r="H53" s="27"/>
      <c r="I53" s="27">
        <f t="shared" si="8"/>
        <v>121420.5</v>
      </c>
      <c r="J53" s="27">
        <f t="shared" si="9"/>
        <v>121420.5</v>
      </c>
      <c r="K53" s="28"/>
      <c r="L53" s="29"/>
    </row>
    <row r="54" spans="1:12" ht="15.75" customHeight="1" x14ac:dyDescent="0.2">
      <c r="A54" s="33"/>
      <c r="B54" s="34"/>
      <c r="C54" s="35"/>
      <c r="D54" s="35"/>
      <c r="E54" s="36"/>
      <c r="F54" s="36"/>
      <c r="G54" s="36"/>
      <c r="H54" s="37"/>
      <c r="I54" s="37"/>
      <c r="J54" s="37"/>
      <c r="K54" s="38"/>
      <c r="L54" s="29"/>
    </row>
    <row r="55" spans="1:12" ht="15.75" customHeight="1" x14ac:dyDescent="0.2">
      <c r="A55" s="87"/>
      <c r="B55" s="39" t="s">
        <v>81</v>
      </c>
      <c r="C55" s="88"/>
      <c r="D55" s="89">
        <v>4567819.9979999997</v>
      </c>
      <c r="E55" s="90"/>
      <c r="F55" s="91"/>
      <c r="G55" s="92">
        <v>3556710</v>
      </c>
      <c r="H55" s="83"/>
      <c r="I55" s="93"/>
      <c r="J55" s="93"/>
      <c r="K55" s="93"/>
      <c r="L55" s="29"/>
    </row>
    <row r="56" spans="1:12" ht="15.75" customHeight="1" x14ac:dyDescent="0.2">
      <c r="A56" s="87"/>
      <c r="B56" s="40" t="s">
        <v>82</v>
      </c>
      <c r="C56" s="88"/>
      <c r="D56" s="89">
        <v>3.0761693305155271</v>
      </c>
      <c r="E56" s="90"/>
      <c r="F56" s="91"/>
      <c r="G56" s="92">
        <f>G55/F8*100</f>
        <v>2.2203687410025452</v>
      </c>
      <c r="H56" s="77"/>
      <c r="I56" s="93"/>
      <c r="J56" s="93"/>
      <c r="K56" s="93"/>
      <c r="L56" s="29"/>
    </row>
    <row r="57" spans="1:12" ht="15.75" customHeight="1" x14ac:dyDescent="0.2">
      <c r="A57" s="87"/>
      <c r="B57" s="40" t="s">
        <v>83</v>
      </c>
      <c r="C57" s="88"/>
      <c r="D57" s="89">
        <v>111895.413</v>
      </c>
      <c r="E57" s="94"/>
      <c r="F57" s="95"/>
      <c r="G57" s="92">
        <v>89056</v>
      </c>
      <c r="H57" s="77"/>
      <c r="I57" s="93"/>
      <c r="J57" s="93"/>
      <c r="K57" s="93"/>
      <c r="L57" s="29"/>
    </row>
    <row r="58" spans="1:12" ht="15.75" customHeight="1" x14ac:dyDescent="0.2">
      <c r="A58" s="87"/>
      <c r="B58" s="40" t="s">
        <v>82</v>
      </c>
      <c r="C58" s="88"/>
      <c r="D58" s="89">
        <v>7.5355254332850008E-2</v>
      </c>
      <c r="E58" s="94"/>
      <c r="F58" s="95"/>
      <c r="G58" s="92">
        <f>G57/F8*100</f>
        <v>5.559552468396993E-2</v>
      </c>
      <c r="H58" s="77"/>
      <c r="I58" s="93"/>
      <c r="J58" s="93"/>
      <c r="K58" s="93"/>
      <c r="L58" s="29"/>
    </row>
    <row r="59" spans="1:12" ht="9.75" customHeight="1" x14ac:dyDescent="0.2">
      <c r="A59" s="33"/>
      <c r="B59" s="34"/>
      <c r="C59" s="35"/>
      <c r="D59" s="35"/>
      <c r="E59" s="36"/>
      <c r="F59" s="36"/>
      <c r="G59" s="36"/>
      <c r="H59" s="37"/>
      <c r="I59" s="37"/>
      <c r="J59" s="37"/>
      <c r="K59" s="38"/>
      <c r="L59" s="29"/>
    </row>
    <row r="60" spans="1:12" ht="7.5" customHeight="1" x14ac:dyDescent="0.2">
      <c r="A60" s="48" t="s">
        <v>84</v>
      </c>
      <c r="B60" s="2"/>
      <c r="C60" s="41"/>
      <c r="D60" s="41"/>
      <c r="E60" s="41"/>
      <c r="F60" s="41"/>
      <c r="G60" s="41"/>
      <c r="H60" s="42"/>
      <c r="I60" s="42"/>
      <c r="J60" s="42"/>
      <c r="K60" s="43"/>
    </row>
  </sheetData>
  <mergeCells count="15">
    <mergeCell ref="A1:K1"/>
    <mergeCell ref="A2:K2"/>
    <mergeCell ref="A4:A6"/>
    <mergeCell ref="B4:B6"/>
    <mergeCell ref="C4:E4"/>
    <mergeCell ref="F4:H4"/>
    <mergeCell ref="I4:I6"/>
    <mergeCell ref="J4:J6"/>
    <mergeCell ref="K4:K6"/>
    <mergeCell ref="C5:C6"/>
    <mergeCell ref="D5:D6"/>
    <mergeCell ref="E5:E6"/>
    <mergeCell ref="F5:F6"/>
    <mergeCell ref="G5:G6"/>
    <mergeCell ref="H5:H6"/>
  </mergeCells>
  <pageMargins left="0.39370078740157483" right="0.39370078740157483" top="0.59055118110236227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2019-12-17T07:36:39Z</dcterms:created>
  <dcterms:modified xsi:type="dcterms:W3CDTF">2019-12-17T08:29:19Z</dcterms:modified>
</cp:coreProperties>
</file>