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Лист1!$A$15:$K$66</definedName>
    <definedName name="_xlnm.Print_Titles" localSheetId="0">Лист1!$15:$15</definedName>
  </definedNames>
  <calcPr calcId="145621"/>
</workbook>
</file>

<file path=xl/calcChain.xml><?xml version="1.0" encoding="utf-8"?>
<calcChain xmlns="http://schemas.openxmlformats.org/spreadsheetml/2006/main">
  <c r="J33" i="1" l="1"/>
  <c r="I33" i="1"/>
  <c r="H33" i="1"/>
  <c r="G33" i="1"/>
  <c r="F33" i="1"/>
  <c r="E33" i="1"/>
  <c r="D33" i="1"/>
  <c r="C33" i="1"/>
  <c r="B33" i="1"/>
  <c r="H36" i="1"/>
  <c r="E36" i="1"/>
  <c r="B36" i="1"/>
  <c r="D31" i="1"/>
  <c r="G31" i="1" l="1"/>
  <c r="C31" i="1"/>
  <c r="H66" i="1" l="1"/>
  <c r="E66" i="1"/>
  <c r="B66" i="1"/>
  <c r="J46" i="1"/>
  <c r="G46" i="1"/>
  <c r="D46" i="1"/>
  <c r="I46" i="1"/>
  <c r="F46" i="1"/>
  <c r="C46" i="1"/>
  <c r="H42" i="1"/>
  <c r="E42" i="1"/>
  <c r="B42" i="1"/>
  <c r="C28" i="1"/>
  <c r="H21" i="1"/>
  <c r="H47" i="1" l="1"/>
  <c r="H46" i="1" s="1"/>
  <c r="E47" i="1"/>
  <c r="E46" i="1" s="1"/>
  <c r="B47" i="1"/>
  <c r="B46" i="1" s="1"/>
  <c r="C18" i="1" l="1"/>
  <c r="D18" i="1"/>
  <c r="F18" i="1"/>
  <c r="G18" i="1"/>
  <c r="I18" i="1"/>
  <c r="J18" i="1"/>
  <c r="J56" i="1" l="1"/>
  <c r="I56" i="1"/>
  <c r="G56" i="1"/>
  <c r="F56" i="1"/>
  <c r="D56" i="1"/>
  <c r="H57" i="1"/>
  <c r="E57" i="1"/>
  <c r="B57" i="1" s="1"/>
  <c r="C56" i="1" l="1"/>
  <c r="C22" i="1"/>
  <c r="D22" i="1"/>
  <c r="F22" i="1"/>
  <c r="G22" i="1"/>
  <c r="I22" i="1"/>
  <c r="J22" i="1"/>
  <c r="D28" i="1"/>
  <c r="F28" i="1"/>
  <c r="G28" i="1"/>
  <c r="I28" i="1"/>
  <c r="J28" i="1"/>
  <c r="B27" i="1"/>
  <c r="E27" i="1"/>
  <c r="H27" i="1"/>
  <c r="C30" i="1"/>
  <c r="D30" i="1"/>
  <c r="F30" i="1"/>
  <c r="G30" i="1"/>
  <c r="I30" i="1"/>
  <c r="J30" i="1"/>
  <c r="C37" i="1"/>
  <c r="D37" i="1"/>
  <c r="F37" i="1"/>
  <c r="G37" i="1"/>
  <c r="I37" i="1"/>
  <c r="J37" i="1"/>
  <c r="C44" i="1"/>
  <c r="D44" i="1"/>
  <c r="F44" i="1"/>
  <c r="G44" i="1"/>
  <c r="I44" i="1"/>
  <c r="J44" i="1"/>
  <c r="H54" i="1"/>
  <c r="F50" i="1"/>
  <c r="J50" i="1"/>
  <c r="G50" i="1"/>
  <c r="D50" i="1"/>
  <c r="C50" i="1"/>
  <c r="J64" i="1"/>
  <c r="I64" i="1"/>
  <c r="G64" i="1"/>
  <c r="F64" i="1"/>
  <c r="D64" i="1"/>
  <c r="C64" i="1"/>
  <c r="H65" i="1"/>
  <c r="H64" i="1" s="1"/>
  <c r="E65" i="1"/>
  <c r="E64" i="1" s="1"/>
  <c r="B65" i="1"/>
  <c r="B64" i="1" s="1"/>
  <c r="H58" i="1"/>
  <c r="H56" i="1" s="1"/>
  <c r="E58" i="1"/>
  <c r="E56" i="1" s="1"/>
  <c r="B58" i="1"/>
  <c r="B56" i="1" s="1"/>
  <c r="H55" i="1"/>
  <c r="E55" i="1"/>
  <c r="B55" i="1"/>
  <c r="E54" i="1"/>
  <c r="B54" i="1"/>
  <c r="H53" i="1"/>
  <c r="E53" i="1"/>
  <c r="B53" i="1"/>
  <c r="H52" i="1"/>
  <c r="E52" i="1"/>
  <c r="B52" i="1"/>
  <c r="H51" i="1"/>
  <c r="E51" i="1"/>
  <c r="B51" i="1"/>
  <c r="H45" i="1"/>
  <c r="H44" i="1" s="1"/>
  <c r="E45" i="1"/>
  <c r="E44" i="1" s="1"/>
  <c r="B45" i="1"/>
  <c r="B44" i="1" s="1"/>
  <c r="H38" i="1"/>
  <c r="E38" i="1"/>
  <c r="B38" i="1"/>
  <c r="H39" i="1"/>
  <c r="E39" i="1"/>
  <c r="B39" i="1"/>
  <c r="H34" i="1"/>
  <c r="E34" i="1"/>
  <c r="B34" i="1"/>
  <c r="H31" i="1"/>
  <c r="E31" i="1"/>
  <c r="B31" i="1"/>
  <c r="H25" i="1"/>
  <c r="E25" i="1"/>
  <c r="B25" i="1"/>
  <c r="H23" i="1"/>
  <c r="H24" i="1"/>
  <c r="E23" i="1"/>
  <c r="E24" i="1"/>
  <c r="B23" i="1"/>
  <c r="B24" i="1"/>
  <c r="E21" i="1"/>
  <c r="B21" i="1"/>
  <c r="H29" i="1"/>
  <c r="H28" i="1" s="1"/>
  <c r="E29" i="1"/>
  <c r="E28" i="1" s="1"/>
  <c r="B29" i="1"/>
  <c r="B28" i="1" s="1"/>
  <c r="H19" i="1"/>
  <c r="E19" i="1"/>
  <c r="B19" i="1"/>
  <c r="H20" i="1"/>
  <c r="E20" i="1"/>
  <c r="B20" i="1"/>
  <c r="H26" i="1"/>
  <c r="E26" i="1"/>
  <c r="B26" i="1"/>
  <c r="H32" i="1"/>
  <c r="E32" i="1"/>
  <c r="B32" i="1"/>
  <c r="J40" i="1"/>
  <c r="I40" i="1"/>
  <c r="G40" i="1"/>
  <c r="F40" i="1"/>
  <c r="D40" i="1"/>
  <c r="C40" i="1"/>
  <c r="H41" i="1"/>
  <c r="E41" i="1"/>
  <c r="B41" i="1"/>
  <c r="H43" i="1"/>
  <c r="E43" i="1"/>
  <c r="B43" i="1"/>
  <c r="E18" i="1" l="1"/>
  <c r="B18" i="1"/>
  <c r="H18" i="1"/>
  <c r="B50" i="1"/>
  <c r="H37" i="1"/>
  <c r="B22" i="1"/>
  <c r="H22" i="1"/>
  <c r="B30" i="1"/>
  <c r="B40" i="1"/>
  <c r="E30" i="1"/>
  <c r="B37" i="1"/>
  <c r="E22" i="1"/>
  <c r="H30" i="1"/>
  <c r="E37" i="1"/>
  <c r="H40" i="1"/>
  <c r="E50" i="1"/>
  <c r="E40" i="1"/>
  <c r="H50" i="1"/>
  <c r="I50" i="1"/>
  <c r="B35" i="1" l="1"/>
  <c r="E35" i="1"/>
  <c r="H35" i="1"/>
  <c r="C48" i="1"/>
  <c r="C17" i="1" s="1"/>
  <c r="C16" i="1" s="1"/>
  <c r="F48" i="1"/>
  <c r="F17" i="1" s="1"/>
  <c r="F16" i="1" s="1"/>
  <c r="I48" i="1"/>
  <c r="I17" i="1" s="1"/>
  <c r="I16" i="1" s="1"/>
  <c r="B49" i="1"/>
  <c r="B48" i="1" s="1"/>
  <c r="D48" i="1"/>
  <c r="D17" i="1" s="1"/>
  <c r="D16" i="1" s="1"/>
  <c r="E49" i="1"/>
  <c r="E48" i="1" s="1"/>
  <c r="E17" i="1" s="1"/>
  <c r="E16" i="1" s="1"/>
  <c r="G48" i="1"/>
  <c r="G17" i="1" s="1"/>
  <c r="G16" i="1" s="1"/>
  <c r="H49" i="1"/>
  <c r="H48" i="1" s="1"/>
  <c r="H17" i="1" s="1"/>
  <c r="H16" i="1" s="1"/>
  <c r="J48" i="1"/>
  <c r="J17" i="1" s="1"/>
  <c r="J16" i="1" s="1"/>
  <c r="B17" i="1" l="1"/>
  <c r="B16" i="1" s="1"/>
</calcChain>
</file>

<file path=xl/sharedStrings.xml><?xml version="1.0" encoding="utf-8"?>
<sst xmlns="http://schemas.openxmlformats.org/spreadsheetml/2006/main" count="113" uniqueCount="67">
  <si>
    <t xml:space="preserve">I. Программная часть  </t>
  </si>
  <si>
    <t>Всего по адресной инвестиционной программе</t>
  </si>
  <si>
    <t>Всего по программам</t>
  </si>
  <si>
    <t>Государственная программа Ленинградской области "Развитие здравоохранения в Ленинградской области"</t>
  </si>
  <si>
    <t>Подпрограмма "Управление и кадровое обеспечение"</t>
  </si>
  <si>
    <t>Комитет по здравоохранению                  Ленинградской области</t>
  </si>
  <si>
    <t>Подпрограмма "Организация территориальной модели здравоохранения Ленинградской области"</t>
  </si>
  <si>
    <t>Комитет по строительству                      Ленинградской области</t>
  </si>
  <si>
    <t>Государственная программа Ленинградской области "Современное образование Ленинградской области"</t>
  </si>
  <si>
    <t>Подпрограмма "Развитие дошкольного образования детей Ленинградской области"</t>
  </si>
  <si>
    <t>Комитет общего и профессионального образования Ленинградской области</t>
  </si>
  <si>
    <t>Подпрограмма "Развитие начального общего, основного общего и среднего образования детей Ленинградской области"</t>
  </si>
  <si>
    <t>Подпрограмма "Развитие профессионального образования"</t>
  </si>
  <si>
    <t>Государственная программа Ленинградской области "Социальная поддержка отдельных категорий граждан в Ленинградской области"</t>
  </si>
  <si>
    <t>Подпрограмма "Развитие системы социального обслуживания"</t>
  </si>
  <si>
    <t>Комитет по социальной защите населения Ленинградской области</t>
  </si>
  <si>
    <t>Государственная программа Ленинградской области "Развитие физической культуры и спорта в Ленинградской области"</t>
  </si>
  <si>
    <t>Подпрограмма "Развитие спортивной инфраструктуры Ленинградской области"</t>
  </si>
  <si>
    <t>Комитет по физической культуре и спорту Ленинградской области</t>
  </si>
  <si>
    <t>Подпрограмма "Обеспечение условий реализации государственной программы"</t>
  </si>
  <si>
    <t>Подпрограмма "Профессиональное искусство, народное творчество и культурно-досуговая деятельность"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</si>
  <si>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</si>
  <si>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Подпрограмма "Развитие инженерной, транспортной и социальной инфраструктуры в районах массовой жилой застройки"</t>
  </si>
  <si>
    <t>Подпрограмма "Содействие в обеспечении жильем граждан Ленинградской области"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</si>
  <si>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</si>
  <si>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Подпрограмма "Водоснабжение и водоотведение Ленинградской области"</t>
  </si>
  <si>
    <t xml:space="preserve">      Комитет по жилищно-коммунальному хозяйству Ленинградской области        </t>
  </si>
  <si>
    <t>Подпрограмма "Газификация Ленинградской области"</t>
  </si>
  <si>
    <t>Комитет по топливно-энергетическому комплексу Ленинградской области</t>
  </si>
  <si>
    <t>Подпрограмма "Энергетика Ленинградской области"</t>
  </si>
  <si>
    <t>Государственная программа Ленинградской области "Безопасность Ленинградской области"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</si>
  <si>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и общественной безопасности"</t>
  </si>
  <si>
    <t>Подпрограмма "Развитие сети автомобильных дорог общего пользования"</t>
  </si>
  <si>
    <t>Комитет по дорожному хозяйству Ленинградской области</t>
  </si>
  <si>
    <t>Государственная программа Ленинградской области "Развитие сельского хозяйства Ленинградской области"</t>
  </si>
  <si>
    <t>Подпрограмма "Устойчивое развитие сельских территорий Ленинградской области"</t>
  </si>
  <si>
    <t>Комитет по жилищно-коммунальному хозяйству Ленинградской области</t>
  </si>
  <si>
    <t>Государственная программа Ленинградской области "Устойчивое общественное развитие в Ленинградской области"</t>
  </si>
  <si>
    <t>Подпрограмма "Молодежь Ленинградской области"</t>
  </si>
  <si>
    <t>II. Непрограммная часть</t>
  </si>
  <si>
    <t>Наименование работ</t>
  </si>
  <si>
    <t>Всего по непрограммной части</t>
  </si>
  <si>
    <t>Строительство здания для размещения базы учетно-технической документации объектов капитального строительства Ленинградской области, в том числе проектные работы</t>
  </si>
  <si>
    <t>Ленинградский областной комитет по управлению государственным имуществом</t>
  </si>
  <si>
    <t xml:space="preserve"> 2020 год </t>
  </si>
  <si>
    <t xml:space="preserve"> 2021 год </t>
  </si>
  <si>
    <t xml:space="preserve">Всего
   </t>
  </si>
  <si>
    <t>Сумма
(тысяч рублей)</t>
  </si>
  <si>
    <t>в том числе:</t>
  </si>
  <si>
    <t xml:space="preserve">объекты государственной собственности </t>
  </si>
  <si>
    <t xml:space="preserve">объекты муниципальной
собственности </t>
  </si>
  <si>
    <t xml:space="preserve">Главный распорядитель бюджетных средств областного бюджета Ленинградской области </t>
  </si>
  <si>
    <t>Государственная программа Ленинградской области "Развитие культуры и туризма в Ленинградской области"</t>
  </si>
  <si>
    <t>Государственная программа Ленинградской области "Развитие транспортной системы Ленинградской области"</t>
  </si>
  <si>
    <t>Подпрограмма "Обеспечение эпизоотического благополучия
на территории Ленинградской области"</t>
  </si>
  <si>
    <t>Проектные работы и обоснование инвестиций</t>
  </si>
  <si>
    <t>Подпрограмма "Развитие международных и межрегиональных связей Ленинградской области"</t>
  </si>
  <si>
    <t>АДРЕСНАЯ ИНВЕСТИЦИОННАЯ  ПРОГРАММА</t>
  </si>
  <si>
    <t xml:space="preserve"> 2022 год </t>
  </si>
  <si>
    <t>Государственная программа Ленинградской области "Стимулирование экономической активности Ленинградской области"</t>
  </si>
  <si>
    <t xml:space="preserve">на 2020 год и на плановый период 2021 и 2022 годов </t>
  </si>
  <si>
    <t>Подпрограмма "Развитие малого, среднего предпринимательства и потребительского рынка Ленинградской области"</t>
  </si>
  <si>
    <t>Комитет по культуре Ленинградской области</t>
  </si>
  <si>
    <t>УТВЕРЖДЕНА</t>
  </si>
  <si>
    <t xml:space="preserve">областным законом </t>
  </si>
  <si>
    <t xml:space="preserve">(приложение 9) </t>
  </si>
  <si>
    <t xml:space="preserve">Наименование государственной программы (подпрограммы) Ленинградской области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</si>
</sst>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5" formatCode="#,##0.0_ ;\-#,##0.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1" xfId="0" applyFont="1" applyFill="1" applyBorder="1" applyAlignment="1">
      <alignment horizontal="left" vertical="top" wrapText="1"/>
    </xf>
    <xf numFmtId="164" fontId="4" fillId="0" borderId="1" xfId="1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164" fontId="2" fillId="0" borderId="1" xfId="1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2" fillId="0" borderId="1" xfId="1" applyNumberFormat="1" applyFont="1" applyFill="1" applyBorder="1" applyAlignment="1">
      <alignment horizontal="center" vertical="top" wrapText="1"/>
    </xf>
    <xf numFmtId="165" fontId="4" fillId="0" borderId="1" xfId="1" applyNumberFormat="1" applyFont="1" applyFill="1" applyBorder="1" applyAlignment="1">
      <alignment horizontal="center" vertical="top" wrapText="1"/>
    </xf>
    <xf numFmtId="165" fontId="2" fillId="0" borderId="1" xfId="1" applyNumberFormat="1" applyFont="1" applyFill="1" applyBorder="1" applyAlignment="1">
      <alignment horizontal="center" vertical="top"/>
    </xf>
    <xf numFmtId="0" fontId="2" fillId="0" borderId="7" xfId="0" applyNumberFormat="1" applyFont="1" applyFill="1" applyBorder="1" applyAlignment="1">
      <alignment horizontal="center" vertical="center" wrapText="1" shrinkToFit="1"/>
    </xf>
    <xf numFmtId="0" fontId="0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164" fontId="0" fillId="0" borderId="0" xfId="0" applyNumberFormat="1"/>
    <xf numFmtId="4" fontId="2" fillId="0" borderId="1" xfId="1" applyNumberFormat="1" applyFont="1" applyFill="1" applyBorder="1" applyAlignment="1">
      <alignment horizontal="center"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vertical="center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/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6"/>
  <sheetViews>
    <sheetView tabSelected="1" topLeftCell="A7" zoomScale="80" zoomScaleNormal="80" workbookViewId="0">
      <selection activeCell="B13" sqref="B13:B14"/>
    </sheetView>
  </sheetViews>
  <sheetFormatPr defaultRowHeight="15" x14ac:dyDescent="0.25"/>
  <cols>
    <col min="1" max="1" width="32.28515625" customWidth="1"/>
    <col min="2" max="2" width="16.5703125" customWidth="1"/>
    <col min="3" max="10" width="16.42578125" customWidth="1"/>
    <col min="11" max="11" width="27.7109375" customWidth="1"/>
    <col min="12" max="13" width="9.140625" customWidth="1"/>
    <col min="15" max="15" width="9.140625" customWidth="1"/>
    <col min="16" max="16" width="11.5703125" customWidth="1"/>
    <col min="17" max="17" width="10.42578125" customWidth="1"/>
    <col min="18" max="18" width="13.28515625" customWidth="1"/>
    <col min="19" max="19" width="11" customWidth="1"/>
    <col min="20" max="20" width="9.140625" customWidth="1"/>
    <col min="21" max="21" width="11.5703125" customWidth="1"/>
  </cols>
  <sheetData>
    <row r="1" spans="1:11" ht="15.75" x14ac:dyDescent="0.25">
      <c r="K1" s="48" t="s">
        <v>63</v>
      </c>
    </row>
    <row r="2" spans="1:11" ht="15.75" x14ac:dyDescent="0.25">
      <c r="K2" s="48" t="s">
        <v>64</v>
      </c>
    </row>
    <row r="3" spans="1:11" ht="15.75" x14ac:dyDescent="0.25">
      <c r="K3" s="48"/>
    </row>
    <row r="4" spans="1:11" ht="15.75" x14ac:dyDescent="0.25">
      <c r="K4" s="48" t="s">
        <v>65</v>
      </c>
    </row>
    <row r="5" spans="1:11" ht="15.75" x14ac:dyDescent="0.25">
      <c r="A5" s="17"/>
      <c r="B5" s="18"/>
      <c r="C5" s="18"/>
      <c r="D5" s="18"/>
      <c r="E5" s="18"/>
      <c r="F5" s="18"/>
      <c r="G5" s="18"/>
      <c r="H5" s="18"/>
      <c r="I5" s="18"/>
      <c r="J5" s="18"/>
      <c r="K5" s="48"/>
    </row>
    <row r="6" spans="1:11" ht="15.75" x14ac:dyDescent="0.25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15.75" x14ac:dyDescent="0.25">
      <c r="A7" s="39" t="s">
        <v>57</v>
      </c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1" ht="15.75" x14ac:dyDescent="0.25">
      <c r="A8" s="39" t="s">
        <v>60</v>
      </c>
      <c r="B8" s="40"/>
      <c r="C8" s="40"/>
      <c r="D8" s="40"/>
      <c r="E8" s="40"/>
      <c r="F8" s="40"/>
      <c r="G8" s="40"/>
      <c r="H8" s="40"/>
      <c r="I8" s="40"/>
      <c r="J8" s="40"/>
      <c r="K8" s="40"/>
    </row>
    <row r="10" spans="1:11" ht="15.75" x14ac:dyDescent="0.25">
      <c r="A10" s="30" t="s">
        <v>0</v>
      </c>
      <c r="B10" s="31"/>
      <c r="C10" s="31"/>
      <c r="D10" s="31"/>
      <c r="E10" s="31"/>
      <c r="F10" s="31"/>
      <c r="G10" s="31"/>
      <c r="H10" s="31"/>
      <c r="I10" s="31"/>
      <c r="J10" s="31"/>
      <c r="K10" s="41"/>
    </row>
    <row r="11" spans="1:11" ht="31.5" customHeight="1" x14ac:dyDescent="0.25">
      <c r="A11" s="45" t="s">
        <v>66</v>
      </c>
      <c r="B11" s="42" t="s">
        <v>47</v>
      </c>
      <c r="C11" s="43"/>
      <c r="D11" s="43"/>
      <c r="E11" s="43"/>
      <c r="F11" s="43"/>
      <c r="G11" s="43"/>
      <c r="H11" s="43"/>
      <c r="I11" s="43"/>
      <c r="J11" s="44"/>
      <c r="K11" s="45" t="s">
        <v>51</v>
      </c>
    </row>
    <row r="12" spans="1:11" ht="15.75" x14ac:dyDescent="0.25">
      <c r="A12" s="47"/>
      <c r="B12" s="23" t="s">
        <v>44</v>
      </c>
      <c r="C12" s="24"/>
      <c r="D12" s="25"/>
      <c r="E12" s="23" t="s">
        <v>45</v>
      </c>
      <c r="F12" s="24"/>
      <c r="G12" s="25"/>
      <c r="H12" s="23" t="s">
        <v>58</v>
      </c>
      <c r="I12" s="24"/>
      <c r="J12" s="25"/>
      <c r="K12" s="47"/>
    </row>
    <row r="13" spans="1:11" ht="15.75" x14ac:dyDescent="0.25">
      <c r="A13" s="47"/>
      <c r="B13" s="45" t="s">
        <v>46</v>
      </c>
      <c r="C13" s="23" t="s">
        <v>48</v>
      </c>
      <c r="D13" s="25"/>
      <c r="E13" s="45" t="s">
        <v>46</v>
      </c>
      <c r="F13" s="23" t="s">
        <v>48</v>
      </c>
      <c r="G13" s="25"/>
      <c r="H13" s="45" t="s">
        <v>46</v>
      </c>
      <c r="I13" s="23" t="s">
        <v>48</v>
      </c>
      <c r="J13" s="25"/>
      <c r="K13" s="47"/>
    </row>
    <row r="14" spans="1:11" ht="67.5" customHeight="1" x14ac:dyDescent="0.25">
      <c r="A14" s="46"/>
      <c r="B14" s="46"/>
      <c r="C14" s="14" t="s">
        <v>49</v>
      </c>
      <c r="D14" s="14" t="s">
        <v>50</v>
      </c>
      <c r="E14" s="46"/>
      <c r="F14" s="14" t="s">
        <v>49</v>
      </c>
      <c r="G14" s="14" t="s">
        <v>50</v>
      </c>
      <c r="H14" s="46"/>
      <c r="I14" s="14" t="s">
        <v>49</v>
      </c>
      <c r="J14" s="14" t="s">
        <v>50</v>
      </c>
      <c r="K14" s="46"/>
    </row>
    <row r="15" spans="1:11" s="12" customFormat="1" ht="15.75" x14ac:dyDescent="0.2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</row>
    <row r="16" spans="1:11" ht="31.5" x14ac:dyDescent="0.25">
      <c r="A16" s="1" t="s">
        <v>1</v>
      </c>
      <c r="B16" s="2">
        <f>B17+B64</f>
        <v>15793937.479999999</v>
      </c>
      <c r="C16" s="2">
        <f t="shared" ref="C16:J16" si="0">C17+C64</f>
        <v>7406789.6900000004</v>
      </c>
      <c r="D16" s="2">
        <f t="shared" si="0"/>
        <v>8387147.7899999991</v>
      </c>
      <c r="E16" s="2">
        <f t="shared" si="0"/>
        <v>18811259.280000001</v>
      </c>
      <c r="F16" s="2">
        <f t="shared" si="0"/>
        <v>6818584.7400000002</v>
      </c>
      <c r="G16" s="2">
        <f t="shared" si="0"/>
        <v>11992674.540000001</v>
      </c>
      <c r="H16" s="2">
        <f t="shared" si="0"/>
        <v>12009560.289999999</v>
      </c>
      <c r="I16" s="2">
        <f t="shared" si="0"/>
        <v>4255183.45</v>
      </c>
      <c r="J16" s="2">
        <f t="shared" si="0"/>
        <v>7754376.8399999999</v>
      </c>
      <c r="K16" s="3"/>
    </row>
    <row r="17" spans="1:11" ht="15.75" x14ac:dyDescent="0.25">
      <c r="A17" s="1" t="s">
        <v>2</v>
      </c>
      <c r="B17" s="2">
        <f>B18+B22+B30+B28+B37+B40+B44+B48+B50+B56+B33+B46</f>
        <v>15509586.479999999</v>
      </c>
      <c r="C17" s="2">
        <f t="shared" ref="C17:J17" si="1">C18+C22+C30+C28+C37+C40+C44+C48+C50+C56+C33+C46</f>
        <v>7122438.6900000004</v>
      </c>
      <c r="D17" s="2">
        <f t="shared" si="1"/>
        <v>8387147.7899999991</v>
      </c>
      <c r="E17" s="2">
        <f t="shared" si="1"/>
        <v>18635045.280000001</v>
      </c>
      <c r="F17" s="2">
        <f t="shared" si="1"/>
        <v>6642370.7400000002</v>
      </c>
      <c r="G17" s="2">
        <f t="shared" si="1"/>
        <v>11992674.540000001</v>
      </c>
      <c r="H17" s="2">
        <f t="shared" si="1"/>
        <v>11859560.289999999</v>
      </c>
      <c r="I17" s="2">
        <f t="shared" si="1"/>
        <v>4105183.45</v>
      </c>
      <c r="J17" s="2">
        <f t="shared" si="1"/>
        <v>7754376.8399999999</v>
      </c>
      <c r="K17" s="4"/>
    </row>
    <row r="18" spans="1:11" ht="63" x14ac:dyDescent="0.25">
      <c r="A18" s="1" t="s">
        <v>3</v>
      </c>
      <c r="B18" s="2">
        <f t="shared" ref="B18:J18" si="2">SUM(B19:B21)</f>
        <v>2487875.56</v>
      </c>
      <c r="C18" s="2">
        <f t="shared" si="2"/>
        <v>2487875.56</v>
      </c>
      <c r="D18" s="2">
        <f t="shared" si="2"/>
        <v>0</v>
      </c>
      <c r="E18" s="2">
        <f t="shared" si="2"/>
        <v>1526519.58</v>
      </c>
      <c r="F18" s="2">
        <f t="shared" si="2"/>
        <v>1526519.58</v>
      </c>
      <c r="G18" s="2">
        <f t="shared" si="2"/>
        <v>0</v>
      </c>
      <c r="H18" s="2">
        <f t="shared" si="2"/>
        <v>617252</v>
      </c>
      <c r="I18" s="2">
        <f t="shared" si="2"/>
        <v>617252</v>
      </c>
      <c r="J18" s="2">
        <f t="shared" si="2"/>
        <v>0</v>
      </c>
      <c r="K18" s="13"/>
    </row>
    <row r="19" spans="1:11" ht="47.25" x14ac:dyDescent="0.25">
      <c r="A19" s="19" t="s">
        <v>4</v>
      </c>
      <c r="B19" s="5">
        <f>SUM(C19:D19)</f>
        <v>78000</v>
      </c>
      <c r="C19" s="5">
        <v>78000</v>
      </c>
      <c r="D19" s="5">
        <v>0</v>
      </c>
      <c r="E19" s="5">
        <f>SUM(F19:G19)</f>
        <v>78000</v>
      </c>
      <c r="F19" s="5">
        <v>78000</v>
      </c>
      <c r="G19" s="5">
        <v>0</v>
      </c>
      <c r="H19" s="5">
        <f>SUM(I19:J19)</f>
        <v>78000</v>
      </c>
      <c r="I19" s="5">
        <v>78000</v>
      </c>
      <c r="J19" s="5">
        <v>0</v>
      </c>
      <c r="K19" s="6" t="s">
        <v>5</v>
      </c>
    </row>
    <row r="20" spans="1:11" ht="47.25" x14ac:dyDescent="0.25">
      <c r="A20" s="26" t="s">
        <v>6</v>
      </c>
      <c r="B20" s="5">
        <f>SUM(C20:D20)</f>
        <v>1280271.56</v>
      </c>
      <c r="C20" s="5">
        <v>1280271.56</v>
      </c>
      <c r="D20" s="5">
        <v>0</v>
      </c>
      <c r="E20" s="5">
        <f>SUM(F20:G20)</f>
        <v>700519.58</v>
      </c>
      <c r="F20" s="5">
        <v>700519.58</v>
      </c>
      <c r="G20" s="5">
        <v>0</v>
      </c>
      <c r="H20" s="5">
        <f>SUM(I20:J20)</f>
        <v>88000</v>
      </c>
      <c r="I20" s="5">
        <v>88000</v>
      </c>
      <c r="J20" s="5">
        <v>0</v>
      </c>
      <c r="K20" s="6" t="s">
        <v>5</v>
      </c>
    </row>
    <row r="21" spans="1:11" ht="31.5" x14ac:dyDescent="0.25">
      <c r="A21" s="26"/>
      <c r="B21" s="5">
        <f>SUM(C21:D21)</f>
        <v>1129604</v>
      </c>
      <c r="C21" s="5">
        <v>1129604</v>
      </c>
      <c r="D21" s="5">
        <v>0</v>
      </c>
      <c r="E21" s="5">
        <f>SUM(F21:G21)</f>
        <v>748000</v>
      </c>
      <c r="F21" s="5">
        <v>748000</v>
      </c>
      <c r="G21" s="5">
        <v>0</v>
      </c>
      <c r="H21" s="5">
        <f>SUM(I21:J21)</f>
        <v>451252</v>
      </c>
      <c r="I21" s="5">
        <v>451252</v>
      </c>
      <c r="J21" s="5">
        <v>0</v>
      </c>
      <c r="K21" s="6" t="s">
        <v>7</v>
      </c>
    </row>
    <row r="22" spans="1:11" ht="63" x14ac:dyDescent="0.25">
      <c r="A22" s="1" t="s">
        <v>8</v>
      </c>
      <c r="B22" s="2">
        <f>SUM(B23:B27)</f>
        <v>2386052.36</v>
      </c>
      <c r="C22" s="2">
        <f t="shared" ref="C22:J22" si="3">SUM(C23:C27)</f>
        <v>162626</v>
      </c>
      <c r="D22" s="2">
        <f t="shared" si="3"/>
        <v>2223426.36</v>
      </c>
      <c r="E22" s="2">
        <f t="shared" si="3"/>
        <v>2643188.2799999998</v>
      </c>
      <c r="F22" s="2">
        <f t="shared" si="3"/>
        <v>303980</v>
      </c>
      <c r="G22" s="2">
        <f t="shared" si="3"/>
        <v>2339208.2799999998</v>
      </c>
      <c r="H22" s="2">
        <f t="shared" si="3"/>
        <v>1591874.4</v>
      </c>
      <c r="I22" s="2">
        <f t="shared" si="3"/>
        <v>194466</v>
      </c>
      <c r="J22" s="2">
        <f t="shared" si="3"/>
        <v>1397408.4</v>
      </c>
      <c r="K22" s="13"/>
    </row>
    <row r="23" spans="1:11" ht="31.5" x14ac:dyDescent="0.25">
      <c r="A23" s="26" t="s">
        <v>9</v>
      </c>
      <c r="B23" s="5">
        <f>SUM(C23:D23)</f>
        <v>819741.55999999994</v>
      </c>
      <c r="C23" s="5">
        <v>0</v>
      </c>
      <c r="D23" s="5">
        <v>819741.55999999994</v>
      </c>
      <c r="E23" s="5">
        <f>SUM(F23:G23)</f>
        <v>1261078.8799999999</v>
      </c>
      <c r="F23" s="5">
        <v>0</v>
      </c>
      <c r="G23" s="5">
        <v>1261078.8799999999</v>
      </c>
      <c r="H23" s="5">
        <f>SUM(I23:J23)</f>
        <v>836086</v>
      </c>
      <c r="I23" s="5">
        <v>0</v>
      </c>
      <c r="J23" s="5">
        <v>836086</v>
      </c>
      <c r="K23" s="6" t="s">
        <v>7</v>
      </c>
    </row>
    <row r="24" spans="1:11" ht="63" x14ac:dyDescent="0.25">
      <c r="A24" s="26"/>
      <c r="B24" s="5">
        <f>SUM(C24:D24)</f>
        <v>18864.400000000001</v>
      </c>
      <c r="C24" s="5">
        <v>0</v>
      </c>
      <c r="D24" s="5">
        <v>18864.400000000001</v>
      </c>
      <c r="E24" s="5">
        <f>SUM(F24:G24)</f>
        <v>18864.400000000001</v>
      </c>
      <c r="F24" s="5">
        <v>0</v>
      </c>
      <c r="G24" s="5">
        <v>18864.400000000001</v>
      </c>
      <c r="H24" s="5">
        <f>SUM(I24:J24)</f>
        <v>18864.400000000001</v>
      </c>
      <c r="I24" s="5">
        <v>0</v>
      </c>
      <c r="J24" s="5">
        <v>18864.400000000001</v>
      </c>
      <c r="K24" s="6" t="s">
        <v>10</v>
      </c>
    </row>
    <row r="25" spans="1:11" ht="31.5" x14ac:dyDescent="0.25">
      <c r="A25" s="26" t="s">
        <v>11</v>
      </c>
      <c r="B25" s="5">
        <f>SUM(C25:D25)</f>
        <v>1377425.4</v>
      </c>
      <c r="C25" s="5">
        <v>0</v>
      </c>
      <c r="D25" s="5">
        <v>1377425.4</v>
      </c>
      <c r="E25" s="5">
        <f>SUM(F25:G25)</f>
        <v>1051870</v>
      </c>
      <c r="F25" s="5">
        <v>0</v>
      </c>
      <c r="G25" s="5">
        <v>1051870</v>
      </c>
      <c r="H25" s="5">
        <f>SUM(I25:J25)</f>
        <v>535063</v>
      </c>
      <c r="I25" s="5">
        <v>0</v>
      </c>
      <c r="J25" s="5">
        <v>535063</v>
      </c>
      <c r="K25" s="6" t="s">
        <v>7</v>
      </c>
    </row>
    <row r="26" spans="1:11" ht="63" x14ac:dyDescent="0.25">
      <c r="A26" s="26"/>
      <c r="B26" s="5">
        <f>SUM(C26:D26)</f>
        <v>7395</v>
      </c>
      <c r="C26" s="5">
        <v>0</v>
      </c>
      <c r="D26" s="5">
        <v>7395</v>
      </c>
      <c r="E26" s="5">
        <f>SUM(F26:G26)</f>
        <v>7395</v>
      </c>
      <c r="F26" s="5">
        <v>0</v>
      </c>
      <c r="G26" s="5">
        <v>7395</v>
      </c>
      <c r="H26" s="5">
        <f>SUM(I26:J26)</f>
        <v>7395</v>
      </c>
      <c r="I26" s="5">
        <v>0</v>
      </c>
      <c r="J26" s="5">
        <v>7395</v>
      </c>
      <c r="K26" s="6" t="s">
        <v>10</v>
      </c>
    </row>
    <row r="27" spans="1:11" ht="49.5" customHeight="1" x14ac:dyDescent="0.25">
      <c r="A27" s="19" t="s">
        <v>12</v>
      </c>
      <c r="B27" s="5">
        <f>SUM(C27:D27)</f>
        <v>162626</v>
      </c>
      <c r="C27" s="5">
        <v>162626</v>
      </c>
      <c r="D27" s="5">
        <v>0</v>
      </c>
      <c r="E27" s="5">
        <f>SUM(F27:G27)</f>
        <v>303980</v>
      </c>
      <c r="F27" s="5">
        <v>303980</v>
      </c>
      <c r="G27" s="5">
        <v>0</v>
      </c>
      <c r="H27" s="5">
        <f>SUM(I27:J27)</f>
        <v>194466</v>
      </c>
      <c r="I27" s="5">
        <v>194466</v>
      </c>
      <c r="J27" s="5">
        <v>0</v>
      </c>
      <c r="K27" s="6" t="s">
        <v>7</v>
      </c>
    </row>
    <row r="28" spans="1:11" ht="78.75" x14ac:dyDescent="0.25">
      <c r="A28" s="1" t="s">
        <v>13</v>
      </c>
      <c r="B28" s="2">
        <f>SUM(B29)</f>
        <v>48989.5</v>
      </c>
      <c r="C28" s="2">
        <f t="shared" ref="C28:J28" si="4">SUM(C29)</f>
        <v>48989.5</v>
      </c>
      <c r="D28" s="2">
        <f t="shared" si="4"/>
        <v>0</v>
      </c>
      <c r="E28" s="2">
        <f t="shared" si="4"/>
        <v>114308.8</v>
      </c>
      <c r="F28" s="2">
        <f t="shared" si="4"/>
        <v>114308.8</v>
      </c>
      <c r="G28" s="2">
        <f t="shared" si="4"/>
        <v>0</v>
      </c>
      <c r="H28" s="2">
        <f t="shared" si="4"/>
        <v>0</v>
      </c>
      <c r="I28" s="2">
        <f t="shared" si="4"/>
        <v>0</v>
      </c>
      <c r="J28" s="2">
        <f t="shared" si="4"/>
        <v>0</v>
      </c>
      <c r="K28" s="13"/>
    </row>
    <row r="29" spans="1:11" ht="47.25" x14ac:dyDescent="0.25">
      <c r="A29" s="19" t="s">
        <v>14</v>
      </c>
      <c r="B29" s="5">
        <f>SUM(C29:D29)</f>
        <v>48989.5</v>
      </c>
      <c r="C29" s="5">
        <v>48989.5</v>
      </c>
      <c r="D29" s="5">
        <v>0</v>
      </c>
      <c r="E29" s="5">
        <f>SUM(F29:G29)</f>
        <v>114308.8</v>
      </c>
      <c r="F29" s="5">
        <v>114308.8</v>
      </c>
      <c r="G29" s="5">
        <v>0</v>
      </c>
      <c r="H29" s="5">
        <f>SUM(I29:J29)</f>
        <v>0</v>
      </c>
      <c r="I29" s="5">
        <v>0</v>
      </c>
      <c r="J29" s="5">
        <v>0</v>
      </c>
      <c r="K29" s="6" t="s">
        <v>15</v>
      </c>
    </row>
    <row r="30" spans="1:11" ht="78.75" x14ac:dyDescent="0.25">
      <c r="A30" s="1" t="s">
        <v>16</v>
      </c>
      <c r="B30" s="2">
        <f>SUM(B31:B32)</f>
        <v>1585444.7999999998</v>
      </c>
      <c r="C30" s="2">
        <f t="shared" ref="C30:J30" si="5">SUM(C31:C32)</f>
        <v>865232.89999999991</v>
      </c>
      <c r="D30" s="2">
        <f t="shared" si="5"/>
        <v>720211.89999999991</v>
      </c>
      <c r="E30" s="2">
        <f t="shared" si="5"/>
        <v>1562825</v>
      </c>
      <c r="F30" s="2">
        <f t="shared" si="5"/>
        <v>442248.9</v>
      </c>
      <c r="G30" s="2">
        <f t="shared" si="5"/>
        <v>1120576.0999999999</v>
      </c>
      <c r="H30" s="2">
        <f t="shared" si="5"/>
        <v>424979</v>
      </c>
      <c r="I30" s="2">
        <f t="shared" si="5"/>
        <v>0</v>
      </c>
      <c r="J30" s="2">
        <f t="shared" si="5"/>
        <v>424979</v>
      </c>
      <c r="K30" s="13"/>
    </row>
    <row r="31" spans="1:11" ht="31.5" x14ac:dyDescent="0.25">
      <c r="A31" s="26" t="s">
        <v>17</v>
      </c>
      <c r="B31" s="5">
        <f>SUM(C31:D31)</f>
        <v>1104561.7</v>
      </c>
      <c r="C31" s="5">
        <f>215608+168741.8</f>
        <v>384349.8</v>
      </c>
      <c r="D31" s="5">
        <f>923394-168741.8-34440.3</f>
        <v>720211.89999999991</v>
      </c>
      <c r="E31" s="5">
        <f>SUM(F31:G31)</f>
        <v>1232272.2</v>
      </c>
      <c r="F31" s="5">
        <v>111696.1</v>
      </c>
      <c r="G31" s="5">
        <f>1232272.2-111696.1</f>
        <v>1120576.0999999999</v>
      </c>
      <c r="H31" s="5">
        <f>SUM(I31:J31)</f>
        <v>424979</v>
      </c>
      <c r="I31" s="5">
        <v>0</v>
      </c>
      <c r="J31" s="5">
        <v>424979</v>
      </c>
      <c r="K31" s="6" t="s">
        <v>7</v>
      </c>
    </row>
    <row r="32" spans="1:11" ht="47.25" x14ac:dyDescent="0.25">
      <c r="A32" s="26"/>
      <c r="B32" s="5">
        <f>SUM(C32:D32)</f>
        <v>480883.1</v>
      </c>
      <c r="C32" s="5">
        <v>480883.1</v>
      </c>
      <c r="D32" s="5">
        <v>0</v>
      </c>
      <c r="E32" s="5">
        <f>SUM(F32:G32)</f>
        <v>330552.8</v>
      </c>
      <c r="F32" s="5">
        <v>330552.8</v>
      </c>
      <c r="G32" s="5">
        <v>0</v>
      </c>
      <c r="H32" s="5">
        <f>SUM(I32:J32)</f>
        <v>0</v>
      </c>
      <c r="I32" s="5">
        <v>0</v>
      </c>
      <c r="J32" s="5">
        <v>0</v>
      </c>
      <c r="K32" s="6" t="s">
        <v>18</v>
      </c>
    </row>
    <row r="33" spans="1:21" ht="63" x14ac:dyDescent="0.25">
      <c r="A33" s="1" t="s">
        <v>52</v>
      </c>
      <c r="B33" s="2">
        <f t="shared" ref="B33:J33" si="6">SUM(B34:B36)</f>
        <v>583962</v>
      </c>
      <c r="C33" s="2">
        <f t="shared" si="6"/>
        <v>200000</v>
      </c>
      <c r="D33" s="2">
        <f t="shared" si="6"/>
        <v>383962</v>
      </c>
      <c r="E33" s="2">
        <f t="shared" si="6"/>
        <v>855069</v>
      </c>
      <c r="F33" s="2">
        <f t="shared" si="6"/>
        <v>250000</v>
      </c>
      <c r="G33" s="2">
        <f t="shared" si="6"/>
        <v>605069</v>
      </c>
      <c r="H33" s="2">
        <f t="shared" si="6"/>
        <v>200000</v>
      </c>
      <c r="I33" s="2">
        <f t="shared" si="6"/>
        <v>200000</v>
      </c>
      <c r="J33" s="2">
        <f t="shared" si="6"/>
        <v>0</v>
      </c>
      <c r="K33" s="13"/>
    </row>
    <row r="34" spans="1:21" ht="47.25" x14ac:dyDescent="0.25">
      <c r="A34" s="19" t="s">
        <v>19</v>
      </c>
      <c r="B34" s="5">
        <f>SUM(C34:D34)</f>
        <v>80000</v>
      </c>
      <c r="C34" s="5">
        <v>0</v>
      </c>
      <c r="D34" s="5">
        <v>80000</v>
      </c>
      <c r="E34" s="5">
        <f>SUM(F34:G34)</f>
        <v>19221</v>
      </c>
      <c r="F34" s="5">
        <v>0</v>
      </c>
      <c r="G34" s="5">
        <v>19221</v>
      </c>
      <c r="H34" s="5">
        <f>SUM(I34:J34)</f>
        <v>0</v>
      </c>
      <c r="I34" s="5">
        <v>0</v>
      </c>
      <c r="J34" s="5">
        <v>0</v>
      </c>
      <c r="K34" s="6" t="s">
        <v>7</v>
      </c>
    </row>
    <row r="35" spans="1:21" ht="69.75" customHeight="1" x14ac:dyDescent="0.25">
      <c r="A35" s="19" t="s">
        <v>20</v>
      </c>
      <c r="B35" s="5">
        <f>SUM(C35:D35)</f>
        <v>303962</v>
      </c>
      <c r="C35" s="5">
        <v>0</v>
      </c>
      <c r="D35" s="5">
        <v>303962</v>
      </c>
      <c r="E35" s="5">
        <f>SUM(F35:G35)</f>
        <v>585848</v>
      </c>
      <c r="F35" s="5">
        <v>0</v>
      </c>
      <c r="G35" s="5">
        <v>585848</v>
      </c>
      <c r="H35" s="5">
        <f>SUM(I35:J35)</f>
        <v>0</v>
      </c>
      <c r="I35" s="5">
        <v>0</v>
      </c>
      <c r="J35" s="5">
        <v>0</v>
      </c>
      <c r="K35" s="6" t="s">
        <v>7</v>
      </c>
    </row>
    <row r="36" spans="1:21" ht="67.5" customHeight="1" x14ac:dyDescent="0.25">
      <c r="A36" s="22" t="s">
        <v>20</v>
      </c>
      <c r="B36" s="5">
        <f>SUM(C36:D36)</f>
        <v>200000</v>
      </c>
      <c r="C36" s="5">
        <v>200000</v>
      </c>
      <c r="D36" s="5">
        <v>0</v>
      </c>
      <c r="E36" s="5">
        <f>SUM(F36:G36)</f>
        <v>250000</v>
      </c>
      <c r="F36" s="5">
        <v>250000</v>
      </c>
      <c r="G36" s="5">
        <v>0</v>
      </c>
      <c r="H36" s="5">
        <f>SUM(I36:J36)</f>
        <v>200000</v>
      </c>
      <c r="I36" s="5">
        <v>200000</v>
      </c>
      <c r="J36" s="5"/>
      <c r="K36" s="6" t="s">
        <v>62</v>
      </c>
    </row>
    <row r="37" spans="1:21" ht="110.25" x14ac:dyDescent="0.25">
      <c r="A37" s="1" t="s">
        <v>21</v>
      </c>
      <c r="B37" s="2">
        <f>SUM(B38:B39)</f>
        <v>2269112.84</v>
      </c>
      <c r="C37" s="2">
        <f t="shared" ref="C37:J37" si="7">SUM(C38:C39)</f>
        <v>0</v>
      </c>
      <c r="D37" s="2">
        <f t="shared" si="7"/>
        <v>2269112.84</v>
      </c>
      <c r="E37" s="2">
        <f t="shared" si="7"/>
        <v>4586867.59</v>
      </c>
      <c r="F37" s="2">
        <f t="shared" si="7"/>
        <v>0</v>
      </c>
      <c r="G37" s="2">
        <f t="shared" si="7"/>
        <v>4586867.59</v>
      </c>
      <c r="H37" s="2">
        <f t="shared" si="7"/>
        <v>3765392.4399999995</v>
      </c>
      <c r="I37" s="2">
        <f t="shared" si="7"/>
        <v>0</v>
      </c>
      <c r="J37" s="2">
        <f t="shared" si="7"/>
        <v>3765392.4399999995</v>
      </c>
      <c r="K37" s="13"/>
    </row>
    <row r="38" spans="1:21" ht="78.75" x14ac:dyDescent="0.25">
      <c r="A38" s="19" t="s">
        <v>22</v>
      </c>
      <c r="B38" s="5">
        <f>SUM(C38:D38)</f>
        <v>1044112.84</v>
      </c>
      <c r="C38" s="5">
        <v>0</v>
      </c>
      <c r="D38" s="5">
        <v>1044112.84</v>
      </c>
      <c r="E38" s="5">
        <f>SUM(F38:G38)</f>
        <v>3061867.59</v>
      </c>
      <c r="F38" s="5">
        <v>0</v>
      </c>
      <c r="G38" s="5">
        <v>3061867.59</v>
      </c>
      <c r="H38" s="5">
        <f>SUM(I38:J38)</f>
        <v>2232900.1399999997</v>
      </c>
      <c r="I38" s="5">
        <v>0</v>
      </c>
      <c r="J38" s="5">
        <v>2232900.1399999997</v>
      </c>
      <c r="K38" s="6" t="s">
        <v>7</v>
      </c>
    </row>
    <row r="39" spans="1:21" ht="47.25" x14ac:dyDescent="0.25">
      <c r="A39" s="19" t="s">
        <v>23</v>
      </c>
      <c r="B39" s="5">
        <f>SUM(C39:D39)</f>
        <v>1225000</v>
      </c>
      <c r="C39" s="5">
        <v>0</v>
      </c>
      <c r="D39" s="5">
        <v>1225000</v>
      </c>
      <c r="E39" s="5">
        <f>SUM(F39:G39)</f>
        <v>1525000</v>
      </c>
      <c r="F39" s="5">
        <v>0</v>
      </c>
      <c r="G39" s="5">
        <v>1525000</v>
      </c>
      <c r="H39" s="5">
        <f>SUM(I39:J39)</f>
        <v>1532492.3</v>
      </c>
      <c r="I39" s="5">
        <v>0</v>
      </c>
      <c r="J39" s="5">
        <v>1532492.3</v>
      </c>
      <c r="K39" s="6" t="s">
        <v>7</v>
      </c>
    </row>
    <row r="40" spans="1:21" ht="126" x14ac:dyDescent="0.25">
      <c r="A40" s="1" t="s">
        <v>24</v>
      </c>
      <c r="B40" s="2">
        <f t="shared" ref="B40:J40" si="8">SUM(B41:B43)</f>
        <v>2920056.73</v>
      </c>
      <c r="C40" s="2">
        <f t="shared" si="8"/>
        <v>797817.84000000008</v>
      </c>
      <c r="D40" s="2">
        <f t="shared" si="8"/>
        <v>2122238.8899999997</v>
      </c>
      <c r="E40" s="2">
        <f t="shared" si="8"/>
        <v>3378891.99</v>
      </c>
      <c r="F40" s="2">
        <f t="shared" si="8"/>
        <v>859372.66</v>
      </c>
      <c r="G40" s="2">
        <f t="shared" si="8"/>
        <v>2519519.33</v>
      </c>
      <c r="H40" s="2">
        <f t="shared" si="8"/>
        <v>2225472.5</v>
      </c>
      <c r="I40" s="2">
        <f t="shared" si="8"/>
        <v>384480</v>
      </c>
      <c r="J40" s="2">
        <f t="shared" si="8"/>
        <v>1840992.5</v>
      </c>
      <c r="K40" s="13"/>
    </row>
    <row r="41" spans="1:21" ht="47.25" x14ac:dyDescent="0.25">
      <c r="A41" s="19" t="s">
        <v>25</v>
      </c>
      <c r="B41" s="5">
        <f>SUM(C41:D41)</f>
        <v>1615449.67</v>
      </c>
      <c r="C41" s="5">
        <v>797817.84000000008</v>
      </c>
      <c r="D41" s="5">
        <v>817631.83</v>
      </c>
      <c r="E41" s="5">
        <f>SUM(F41:G41)</f>
        <v>1688489.99</v>
      </c>
      <c r="F41" s="5">
        <v>859372.66</v>
      </c>
      <c r="G41" s="5">
        <v>829117.33</v>
      </c>
      <c r="H41" s="5">
        <f>SUM(I41:J41)</f>
        <v>769897.5</v>
      </c>
      <c r="I41" s="5">
        <v>384480</v>
      </c>
      <c r="J41" s="5">
        <v>385417.5</v>
      </c>
      <c r="K41" s="7" t="s">
        <v>26</v>
      </c>
      <c r="P41" s="15"/>
      <c r="Q41" s="15"/>
      <c r="R41" s="15"/>
      <c r="S41" s="15"/>
      <c r="T41" s="15"/>
      <c r="U41" s="15"/>
    </row>
    <row r="42" spans="1:21" ht="63" x14ac:dyDescent="0.25">
      <c r="A42" s="19" t="s">
        <v>27</v>
      </c>
      <c r="B42" s="5">
        <f>SUM(C42:D42)</f>
        <v>1039999.9999999998</v>
      </c>
      <c r="C42" s="5">
        <v>0</v>
      </c>
      <c r="D42" s="5">
        <v>1039999.9999999998</v>
      </c>
      <c r="E42" s="5">
        <f>SUM(F42:G42)</f>
        <v>1346000</v>
      </c>
      <c r="F42" s="5">
        <v>0</v>
      </c>
      <c r="G42" s="5">
        <v>1346000</v>
      </c>
      <c r="H42" s="5">
        <f>SUM(I42:J42)</f>
        <v>1138800</v>
      </c>
      <c r="I42" s="5">
        <v>0</v>
      </c>
      <c r="J42" s="5">
        <v>1138800</v>
      </c>
      <c r="K42" s="6" t="s">
        <v>28</v>
      </c>
    </row>
    <row r="43" spans="1:21" ht="63" x14ac:dyDescent="0.25">
      <c r="A43" s="19" t="s">
        <v>29</v>
      </c>
      <c r="B43" s="5">
        <f>SUM(C43:D43)</f>
        <v>264607.06</v>
      </c>
      <c r="C43" s="5">
        <v>0</v>
      </c>
      <c r="D43" s="5">
        <v>264607.06</v>
      </c>
      <c r="E43" s="5">
        <f>SUM(F43:G43)</f>
        <v>344402</v>
      </c>
      <c r="F43" s="5">
        <v>0</v>
      </c>
      <c r="G43" s="5">
        <v>344402</v>
      </c>
      <c r="H43" s="5">
        <f>SUM(I43:J43)</f>
        <v>316775</v>
      </c>
      <c r="I43" s="5">
        <v>0</v>
      </c>
      <c r="J43" s="5">
        <v>316775</v>
      </c>
      <c r="K43" s="6" t="s">
        <v>28</v>
      </c>
    </row>
    <row r="44" spans="1:21" ht="63" x14ac:dyDescent="0.25">
      <c r="A44" s="1" t="s">
        <v>30</v>
      </c>
      <c r="B44" s="2">
        <f>SUM(B45)</f>
        <v>174616</v>
      </c>
      <c r="C44" s="2">
        <f t="shared" ref="C44:J44" si="9">SUM(C45)</f>
        <v>174616</v>
      </c>
      <c r="D44" s="2">
        <f t="shared" si="9"/>
        <v>0</v>
      </c>
      <c r="E44" s="2">
        <f t="shared" si="9"/>
        <v>61600</v>
      </c>
      <c r="F44" s="2">
        <f t="shared" si="9"/>
        <v>61600</v>
      </c>
      <c r="G44" s="2">
        <f t="shared" si="9"/>
        <v>0</v>
      </c>
      <c r="H44" s="2">
        <f t="shared" si="9"/>
        <v>126354</v>
      </c>
      <c r="I44" s="2">
        <f t="shared" si="9"/>
        <v>126354</v>
      </c>
      <c r="J44" s="2">
        <f t="shared" si="9"/>
        <v>0</v>
      </c>
      <c r="K44" s="4"/>
    </row>
    <row r="45" spans="1:21" ht="141.75" x14ac:dyDescent="0.25">
      <c r="A45" s="19" t="s">
        <v>31</v>
      </c>
      <c r="B45" s="8">
        <f>SUM(C45:D45)</f>
        <v>174616</v>
      </c>
      <c r="C45" s="8">
        <v>174616</v>
      </c>
      <c r="D45" s="8">
        <v>0</v>
      </c>
      <c r="E45" s="8">
        <f>SUM(F45:G45)</f>
        <v>61600</v>
      </c>
      <c r="F45" s="8">
        <v>61600</v>
      </c>
      <c r="G45" s="8">
        <v>0</v>
      </c>
      <c r="H45" s="8">
        <f>SUM(I45:J45)</f>
        <v>126354</v>
      </c>
      <c r="I45" s="5">
        <v>126354</v>
      </c>
      <c r="J45" s="5">
        <v>0</v>
      </c>
      <c r="K45" s="6" t="s">
        <v>7</v>
      </c>
    </row>
    <row r="46" spans="1:21" ht="87" customHeight="1" x14ac:dyDescent="0.25">
      <c r="A46" s="1" t="s">
        <v>59</v>
      </c>
      <c r="B46" s="2">
        <f t="shared" ref="B46:J48" si="10">SUM(B47)</f>
        <v>50000</v>
      </c>
      <c r="C46" s="2">
        <f t="shared" si="10"/>
        <v>0</v>
      </c>
      <c r="D46" s="2">
        <f t="shared" si="10"/>
        <v>50000</v>
      </c>
      <c r="E46" s="2">
        <f t="shared" si="10"/>
        <v>190000</v>
      </c>
      <c r="F46" s="2">
        <f t="shared" si="10"/>
        <v>0</v>
      </c>
      <c r="G46" s="2">
        <f t="shared" si="10"/>
        <v>190000</v>
      </c>
      <c r="H46" s="2">
        <f t="shared" si="10"/>
        <v>109842</v>
      </c>
      <c r="I46" s="2">
        <f t="shared" si="10"/>
        <v>0</v>
      </c>
      <c r="J46" s="2">
        <f t="shared" si="10"/>
        <v>109842</v>
      </c>
      <c r="K46" s="13"/>
    </row>
    <row r="47" spans="1:21" ht="66" customHeight="1" x14ac:dyDescent="0.25">
      <c r="A47" s="19" t="s">
        <v>61</v>
      </c>
      <c r="B47" s="5">
        <f>SUM(C47:D47)</f>
        <v>50000</v>
      </c>
      <c r="C47" s="5">
        <v>0</v>
      </c>
      <c r="D47" s="5">
        <v>50000</v>
      </c>
      <c r="E47" s="5">
        <f>SUM(F47:G47)</f>
        <v>190000</v>
      </c>
      <c r="F47" s="16">
        <v>0</v>
      </c>
      <c r="G47" s="5">
        <v>190000</v>
      </c>
      <c r="H47" s="5">
        <f>SUM(I47:J47)</f>
        <v>109842</v>
      </c>
      <c r="I47" s="5">
        <v>0</v>
      </c>
      <c r="J47" s="5">
        <v>109842</v>
      </c>
      <c r="K47" s="6" t="s">
        <v>7</v>
      </c>
    </row>
    <row r="48" spans="1:21" ht="78.75" x14ac:dyDescent="0.25">
      <c r="A48" s="1" t="s">
        <v>53</v>
      </c>
      <c r="B48" s="2">
        <f t="shared" si="10"/>
        <v>2069525.99</v>
      </c>
      <c r="C48" s="2">
        <f t="shared" si="10"/>
        <v>1885525.99</v>
      </c>
      <c r="D48" s="2">
        <f t="shared" si="10"/>
        <v>184000</v>
      </c>
      <c r="E48" s="2">
        <f t="shared" si="10"/>
        <v>2901579.8000000003</v>
      </c>
      <c r="F48" s="2">
        <f t="shared" si="10"/>
        <v>2791329.8000000003</v>
      </c>
      <c r="G48" s="2">
        <f t="shared" si="10"/>
        <v>110250</v>
      </c>
      <c r="H48" s="2">
        <f t="shared" si="10"/>
        <v>2533943.9500000002</v>
      </c>
      <c r="I48" s="2">
        <f t="shared" si="10"/>
        <v>2418181.4500000002</v>
      </c>
      <c r="J48" s="2">
        <f t="shared" si="10"/>
        <v>115762.5</v>
      </c>
      <c r="K48" s="13"/>
    </row>
    <row r="49" spans="1:11" ht="47.25" x14ac:dyDescent="0.25">
      <c r="A49" s="19" t="s">
        <v>32</v>
      </c>
      <c r="B49" s="5">
        <f>SUM(C49:D49)</f>
        <v>2069525.99</v>
      </c>
      <c r="C49" s="5">
        <v>1885525.99</v>
      </c>
      <c r="D49" s="5">
        <v>184000</v>
      </c>
      <c r="E49" s="5">
        <f>SUM(F49:G49)</f>
        <v>2901579.8000000003</v>
      </c>
      <c r="F49" s="16">
        <v>2791329.8000000003</v>
      </c>
      <c r="G49" s="5">
        <v>110250</v>
      </c>
      <c r="H49" s="5">
        <f>SUM(I49:J49)</f>
        <v>2533943.9500000002</v>
      </c>
      <c r="I49" s="5">
        <v>2418181.4500000002</v>
      </c>
      <c r="J49" s="5">
        <v>115762.5</v>
      </c>
      <c r="K49" s="7" t="s">
        <v>33</v>
      </c>
    </row>
    <row r="50" spans="1:11" ht="63" x14ac:dyDescent="0.25">
      <c r="A50" s="1" t="s">
        <v>34</v>
      </c>
      <c r="B50" s="2">
        <f t="shared" ref="B50:J50" si="11">SUM(B51:B55)</f>
        <v>668950.70000000007</v>
      </c>
      <c r="C50" s="2">
        <f t="shared" si="11"/>
        <v>234754.9</v>
      </c>
      <c r="D50" s="2">
        <f t="shared" si="11"/>
        <v>434195.80000000005</v>
      </c>
      <c r="E50" s="2">
        <f t="shared" si="11"/>
        <v>765577.24</v>
      </c>
      <c r="F50" s="2">
        <f t="shared" si="11"/>
        <v>244393</v>
      </c>
      <c r="G50" s="2">
        <f t="shared" si="11"/>
        <v>521184.24000000005</v>
      </c>
      <c r="H50" s="2">
        <f t="shared" si="11"/>
        <v>264450</v>
      </c>
      <c r="I50" s="2">
        <f t="shared" si="11"/>
        <v>164450</v>
      </c>
      <c r="J50" s="2">
        <f t="shared" si="11"/>
        <v>100000</v>
      </c>
      <c r="K50" s="13"/>
    </row>
    <row r="51" spans="1:11" ht="31.5" x14ac:dyDescent="0.25">
      <c r="A51" s="27" t="s">
        <v>35</v>
      </c>
      <c r="B51" s="5">
        <f>SUM(C51:D51)</f>
        <v>361927.9</v>
      </c>
      <c r="C51" s="5">
        <v>137104.9</v>
      </c>
      <c r="D51" s="5">
        <v>224823</v>
      </c>
      <c r="E51" s="5">
        <f>SUM(F51:G51)</f>
        <v>463544</v>
      </c>
      <c r="F51" s="5">
        <v>198141</v>
      </c>
      <c r="G51" s="5">
        <v>265403</v>
      </c>
      <c r="H51" s="5">
        <f>SUM(I51:J51)</f>
        <v>64450</v>
      </c>
      <c r="I51" s="5">
        <v>64450</v>
      </c>
      <c r="J51" s="5">
        <v>0</v>
      </c>
      <c r="K51" s="6" t="s">
        <v>7</v>
      </c>
    </row>
    <row r="52" spans="1:11" ht="63" x14ac:dyDescent="0.25">
      <c r="A52" s="28"/>
      <c r="B52" s="5">
        <f>SUM(C52:D52)</f>
        <v>132610.04</v>
      </c>
      <c r="C52" s="5">
        <v>0</v>
      </c>
      <c r="D52" s="5">
        <v>132610.04</v>
      </c>
      <c r="E52" s="5">
        <f>SUM(F52:G52)</f>
        <v>125827.17000000001</v>
      </c>
      <c r="F52" s="5">
        <v>0</v>
      </c>
      <c r="G52" s="5">
        <v>125827.17000000001</v>
      </c>
      <c r="H52" s="5">
        <f>SUM(I52:J52)</f>
        <v>0</v>
      </c>
      <c r="I52" s="5">
        <v>0</v>
      </c>
      <c r="J52" s="5">
        <v>0</v>
      </c>
      <c r="K52" s="6" t="s">
        <v>28</v>
      </c>
    </row>
    <row r="53" spans="1:11" ht="47.25" x14ac:dyDescent="0.25">
      <c r="A53" s="28"/>
      <c r="B53" s="5">
        <f>SUM(C53:D53)</f>
        <v>34412.76</v>
      </c>
      <c r="C53" s="5">
        <v>0</v>
      </c>
      <c r="D53" s="5">
        <v>34412.76</v>
      </c>
      <c r="E53" s="5">
        <f>SUM(F53:G53)</f>
        <v>59954.07</v>
      </c>
      <c r="F53" s="5">
        <v>0</v>
      </c>
      <c r="G53" s="5">
        <v>59954.07</v>
      </c>
      <c r="H53" s="5">
        <f>SUM(I53:J53)</f>
        <v>0</v>
      </c>
      <c r="I53" s="5">
        <v>0</v>
      </c>
      <c r="J53" s="5">
        <v>0</v>
      </c>
      <c r="K53" s="6" t="s">
        <v>36</v>
      </c>
    </row>
    <row r="54" spans="1:11" ht="47.25" x14ac:dyDescent="0.25">
      <c r="A54" s="29"/>
      <c r="B54" s="5">
        <f>SUM(C54:D54)</f>
        <v>100000</v>
      </c>
      <c r="C54" s="5">
        <v>57650</v>
      </c>
      <c r="D54" s="5">
        <v>42350</v>
      </c>
      <c r="E54" s="5">
        <f>SUM(F54:G54)</f>
        <v>100000</v>
      </c>
      <c r="F54" s="5">
        <v>30000</v>
      </c>
      <c r="G54" s="5">
        <v>70000</v>
      </c>
      <c r="H54" s="5">
        <f>SUM(I54:J54)</f>
        <v>200000</v>
      </c>
      <c r="I54" s="5">
        <v>100000</v>
      </c>
      <c r="J54" s="5">
        <v>100000</v>
      </c>
      <c r="K54" s="6" t="s">
        <v>33</v>
      </c>
    </row>
    <row r="55" spans="1:11" ht="63" x14ac:dyDescent="0.25">
      <c r="A55" s="21" t="s">
        <v>54</v>
      </c>
      <c r="B55" s="5">
        <f>SUM(C55:D55)</f>
        <v>40000</v>
      </c>
      <c r="C55" s="5">
        <v>40000</v>
      </c>
      <c r="D55" s="5">
        <v>0</v>
      </c>
      <c r="E55" s="5">
        <f>SUM(F55:G55)</f>
        <v>16252</v>
      </c>
      <c r="F55" s="5">
        <v>16252</v>
      </c>
      <c r="G55" s="5">
        <v>0</v>
      </c>
      <c r="H55" s="5">
        <f>SUM(I55:J55)</f>
        <v>0</v>
      </c>
      <c r="I55" s="5">
        <v>0</v>
      </c>
      <c r="J55" s="5">
        <v>0</v>
      </c>
      <c r="K55" s="6" t="s">
        <v>7</v>
      </c>
    </row>
    <row r="56" spans="1:11" ht="78.75" x14ac:dyDescent="0.25">
      <c r="A56" s="1" t="s">
        <v>37</v>
      </c>
      <c r="B56" s="2">
        <f t="shared" ref="B56:J56" si="12">SUM(B57:B58)</f>
        <v>265000</v>
      </c>
      <c r="C56" s="2">
        <f t="shared" si="12"/>
        <v>265000</v>
      </c>
      <c r="D56" s="2">
        <f t="shared" si="12"/>
        <v>0</v>
      </c>
      <c r="E56" s="2">
        <f t="shared" si="12"/>
        <v>48618</v>
      </c>
      <c r="F56" s="2">
        <f t="shared" si="12"/>
        <v>48618</v>
      </c>
      <c r="G56" s="2">
        <f t="shared" si="12"/>
        <v>0</v>
      </c>
      <c r="H56" s="2">
        <f t="shared" si="12"/>
        <v>0</v>
      </c>
      <c r="I56" s="2">
        <f t="shared" si="12"/>
        <v>0</v>
      </c>
      <c r="J56" s="2">
        <f t="shared" si="12"/>
        <v>0</v>
      </c>
      <c r="K56" s="13"/>
    </row>
    <row r="57" spans="1:11" ht="63" x14ac:dyDescent="0.25">
      <c r="A57" s="19" t="s">
        <v>56</v>
      </c>
      <c r="B57" s="5">
        <f>SUM(C57:D57)</f>
        <v>135000</v>
      </c>
      <c r="C57" s="5">
        <v>135000</v>
      </c>
      <c r="D57" s="5">
        <v>0</v>
      </c>
      <c r="E57" s="5">
        <f>SUM(F57:G57)</f>
        <v>0</v>
      </c>
      <c r="F57" s="5">
        <v>0</v>
      </c>
      <c r="G57" s="5">
        <v>0</v>
      </c>
      <c r="H57" s="5">
        <f>SUM(I57:J57)</f>
        <v>0</v>
      </c>
      <c r="I57" s="5">
        <v>0</v>
      </c>
      <c r="J57" s="5">
        <v>0</v>
      </c>
      <c r="K57" s="6" t="s">
        <v>7</v>
      </c>
    </row>
    <row r="58" spans="1:11" ht="31.5" x14ac:dyDescent="0.25">
      <c r="A58" s="19" t="s">
        <v>38</v>
      </c>
      <c r="B58" s="5">
        <f>SUM(C58:D58)</f>
        <v>130000</v>
      </c>
      <c r="C58" s="5">
        <v>130000</v>
      </c>
      <c r="D58" s="5">
        <v>0</v>
      </c>
      <c r="E58" s="5">
        <f>SUM(F58:G58)</f>
        <v>48618</v>
      </c>
      <c r="F58" s="5">
        <v>48618</v>
      </c>
      <c r="G58" s="5">
        <v>0</v>
      </c>
      <c r="H58" s="5">
        <f>SUM(I58:J58)</f>
        <v>0</v>
      </c>
      <c r="I58" s="5">
        <v>0</v>
      </c>
      <c r="J58" s="5">
        <v>0</v>
      </c>
      <c r="K58" s="6" t="s">
        <v>7</v>
      </c>
    </row>
    <row r="59" spans="1:11" ht="15.75" x14ac:dyDescent="0.25">
      <c r="A59" s="30" t="s">
        <v>39</v>
      </c>
      <c r="B59" s="31"/>
      <c r="C59" s="31"/>
      <c r="D59" s="31"/>
      <c r="E59" s="31"/>
      <c r="F59" s="31"/>
      <c r="G59" s="31"/>
      <c r="H59" s="31"/>
      <c r="I59" s="31"/>
      <c r="J59" s="31"/>
      <c r="K59" s="31"/>
    </row>
    <row r="60" spans="1:11" ht="35.25" customHeight="1" x14ac:dyDescent="0.25">
      <c r="A60" s="32" t="s">
        <v>40</v>
      </c>
      <c r="B60" s="36" t="s">
        <v>47</v>
      </c>
      <c r="C60" s="37"/>
      <c r="D60" s="37"/>
      <c r="E60" s="37"/>
      <c r="F60" s="37"/>
      <c r="G60" s="37"/>
      <c r="H60" s="37"/>
      <c r="I60" s="37"/>
      <c r="J60" s="37"/>
      <c r="K60" s="35" t="s">
        <v>51</v>
      </c>
    </row>
    <row r="61" spans="1:11" ht="15.75" x14ac:dyDescent="0.25">
      <c r="A61" s="33"/>
      <c r="B61" s="38" t="s">
        <v>44</v>
      </c>
      <c r="C61" s="38"/>
      <c r="D61" s="38"/>
      <c r="E61" s="38" t="s">
        <v>45</v>
      </c>
      <c r="F61" s="38"/>
      <c r="G61" s="38"/>
      <c r="H61" s="38" t="s">
        <v>58</v>
      </c>
      <c r="I61" s="38"/>
      <c r="J61" s="38"/>
      <c r="K61" s="35"/>
    </row>
    <row r="62" spans="1:11" ht="15.75" x14ac:dyDescent="0.25">
      <c r="A62" s="33"/>
      <c r="B62" s="36" t="s">
        <v>46</v>
      </c>
      <c r="C62" s="38" t="s">
        <v>48</v>
      </c>
      <c r="D62" s="38"/>
      <c r="E62" s="36" t="s">
        <v>46</v>
      </c>
      <c r="F62" s="38" t="s">
        <v>48</v>
      </c>
      <c r="G62" s="38"/>
      <c r="H62" s="36" t="s">
        <v>46</v>
      </c>
      <c r="I62" s="38" t="s">
        <v>48</v>
      </c>
      <c r="J62" s="38"/>
      <c r="K62" s="35"/>
    </row>
    <row r="63" spans="1:11" ht="72.75" customHeight="1" x14ac:dyDescent="0.25">
      <c r="A63" s="34"/>
      <c r="B63" s="36"/>
      <c r="C63" s="20" t="s">
        <v>49</v>
      </c>
      <c r="D63" s="20" t="s">
        <v>50</v>
      </c>
      <c r="E63" s="36"/>
      <c r="F63" s="20" t="s">
        <v>49</v>
      </c>
      <c r="G63" s="20" t="s">
        <v>50</v>
      </c>
      <c r="H63" s="36"/>
      <c r="I63" s="20" t="s">
        <v>49</v>
      </c>
      <c r="J63" s="20" t="s">
        <v>50</v>
      </c>
      <c r="K63" s="35"/>
    </row>
    <row r="64" spans="1:11" ht="15.75" x14ac:dyDescent="0.25">
      <c r="A64" s="1" t="s">
        <v>41</v>
      </c>
      <c r="B64" s="9">
        <f t="shared" ref="B64:J64" si="13">SUM(B65:B66)</f>
        <v>284351</v>
      </c>
      <c r="C64" s="9">
        <f t="shared" si="13"/>
        <v>284351</v>
      </c>
      <c r="D64" s="9">
        <f t="shared" si="13"/>
        <v>0</v>
      </c>
      <c r="E64" s="9">
        <f t="shared" si="13"/>
        <v>176214</v>
      </c>
      <c r="F64" s="9">
        <f t="shared" si="13"/>
        <v>176214</v>
      </c>
      <c r="G64" s="9">
        <f t="shared" si="13"/>
        <v>0</v>
      </c>
      <c r="H64" s="9">
        <f t="shared" si="13"/>
        <v>150000</v>
      </c>
      <c r="I64" s="9">
        <f t="shared" si="13"/>
        <v>150000</v>
      </c>
      <c r="J64" s="9">
        <f t="shared" si="13"/>
        <v>0</v>
      </c>
      <c r="K64" s="11"/>
    </row>
    <row r="65" spans="1:11" ht="31.5" x14ac:dyDescent="0.25">
      <c r="A65" s="19" t="s">
        <v>55</v>
      </c>
      <c r="B65" s="10">
        <f>SUM(C65:D65)</f>
        <v>155137</v>
      </c>
      <c r="C65" s="10">
        <v>155137</v>
      </c>
      <c r="D65" s="10">
        <v>0</v>
      </c>
      <c r="E65" s="10">
        <f>SUM(F65:G65)</f>
        <v>150000</v>
      </c>
      <c r="F65" s="10">
        <v>150000</v>
      </c>
      <c r="G65" s="10">
        <v>0</v>
      </c>
      <c r="H65" s="10">
        <f>SUM(I65:J65)</f>
        <v>150000</v>
      </c>
      <c r="I65" s="10">
        <v>150000</v>
      </c>
      <c r="J65" s="10">
        <v>0</v>
      </c>
      <c r="K65" s="6" t="s">
        <v>7</v>
      </c>
    </row>
    <row r="66" spans="1:11" ht="110.25" x14ac:dyDescent="0.25">
      <c r="A66" s="19" t="s">
        <v>42</v>
      </c>
      <c r="B66" s="10">
        <f>SUM(C66:D66)</f>
        <v>129214</v>
      </c>
      <c r="C66" s="10">
        <v>129214</v>
      </c>
      <c r="D66" s="10">
        <v>0</v>
      </c>
      <c r="E66" s="10">
        <f>SUM(F66:G66)</f>
        <v>26214</v>
      </c>
      <c r="F66" s="10">
        <v>26214</v>
      </c>
      <c r="G66" s="10">
        <v>0</v>
      </c>
      <c r="H66" s="10">
        <f>SUM(I66:J66)</f>
        <v>0</v>
      </c>
      <c r="I66" s="10">
        <v>0</v>
      </c>
      <c r="J66" s="10">
        <v>0</v>
      </c>
      <c r="K66" s="6" t="s">
        <v>43</v>
      </c>
    </row>
  </sheetData>
  <autoFilter ref="A15:K66"/>
  <mergeCells count="33">
    <mergeCell ref="A7:K7"/>
    <mergeCell ref="A8:K8"/>
    <mergeCell ref="A10:K10"/>
    <mergeCell ref="A20:A21"/>
    <mergeCell ref="A23:A24"/>
    <mergeCell ref="B12:D12"/>
    <mergeCell ref="B11:J11"/>
    <mergeCell ref="C13:D13"/>
    <mergeCell ref="B13:B14"/>
    <mergeCell ref="A11:A14"/>
    <mergeCell ref="E13:E14"/>
    <mergeCell ref="F13:G13"/>
    <mergeCell ref="I13:J13"/>
    <mergeCell ref="H13:H14"/>
    <mergeCell ref="K11:K14"/>
    <mergeCell ref="H12:J12"/>
    <mergeCell ref="A60:A63"/>
    <mergeCell ref="K60:K63"/>
    <mergeCell ref="B60:J60"/>
    <mergeCell ref="B62:B63"/>
    <mergeCell ref="E62:E63"/>
    <mergeCell ref="H62:H63"/>
    <mergeCell ref="C62:D62"/>
    <mergeCell ref="F62:G62"/>
    <mergeCell ref="I62:J62"/>
    <mergeCell ref="B61:D61"/>
    <mergeCell ref="E61:G61"/>
    <mergeCell ref="H61:J61"/>
    <mergeCell ref="E12:G12"/>
    <mergeCell ref="A31:A32"/>
    <mergeCell ref="A51:A54"/>
    <mergeCell ref="A59:K59"/>
    <mergeCell ref="A25:A26"/>
  </mergeCells>
  <pageMargins left="0.78740157480314965" right="0.78740157480314965" top="0.78740157480314965" bottom="0.78740157480314965" header="0.31496062992125984" footer="0.31496062992125984"/>
  <pageSetup paperSize="9" scale="61" fitToHeight="0" orientation="landscape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2019-10-09T14:08:20Z</dcterms:modified>
</cp:coreProperties>
</file>