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03.2019" sheetId="1" r:id="rId1"/>
  </sheets>
  <calcPr calcId="145621"/>
</workbook>
</file>

<file path=xl/calcChain.xml><?xml version="1.0" encoding="utf-8"?>
<calcChain xmlns="http://schemas.openxmlformats.org/spreadsheetml/2006/main">
  <c r="G60" i="1" l="1"/>
  <c r="J59" i="1"/>
  <c r="I59" i="1"/>
  <c r="G58" i="1"/>
  <c r="J57" i="1"/>
  <c r="I57" i="1"/>
  <c r="I55" i="1"/>
  <c r="I54" i="1"/>
  <c r="I53" i="1"/>
  <c r="I52" i="1"/>
  <c r="I51" i="1"/>
  <c r="I50" i="1"/>
  <c r="I49" i="1"/>
  <c r="I48" i="1"/>
  <c r="I47" i="1"/>
  <c r="I46" i="1"/>
  <c r="G45" i="1"/>
  <c r="I45" i="1" s="1"/>
  <c r="F45" i="1"/>
  <c r="F43" i="1"/>
  <c r="J42" i="1"/>
  <c r="I42" i="1"/>
  <c r="H42" i="1"/>
  <c r="J41" i="1"/>
  <c r="I41" i="1"/>
  <c r="H41" i="1"/>
  <c r="G40" i="1"/>
  <c r="J40" i="1" s="1"/>
  <c r="F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G17" i="1"/>
  <c r="I17" i="1" s="1"/>
  <c r="F17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G8" i="1"/>
  <c r="G43" i="1" s="1"/>
  <c r="I43" i="1" s="1"/>
  <c r="F8" i="1"/>
  <c r="J17" i="1" l="1"/>
  <c r="H40" i="1"/>
  <c r="H17" i="1"/>
  <c r="I40" i="1"/>
</calcChain>
</file>

<file path=xl/sharedStrings.xml><?xml version="1.0" encoding="utf-8"?>
<sst xmlns="http://schemas.openxmlformats.org/spreadsheetml/2006/main" count="94" uniqueCount="90">
  <si>
    <t>Информация об исполнении консолидированного бюджета Ленинградской области на 01.03.2019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</si>
  <si>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</si>
  <si>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</si>
  <si>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</si>
  <si>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</si>
  <si>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01.03.2018.</t>
  </si>
  <si>
    <t>на 01.03.2019.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</si>
  <si>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</si>
  <si>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</si>
  <si>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</si>
  <si>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</si>
  <si>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</si>
  <si>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</si>
  <si>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</si>
  <si>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</si>
  <si>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</si>
  <si>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</si>
  <si>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</si>
  <si>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</si>
  <si>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</si>
  <si>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</si>
  <si>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</si>
  <si>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</si>
  <si>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</si>
  <si>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</si>
  <si>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</si>
  <si>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</si>
  <si>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</si>
  <si>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</si>
  <si>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</si>
  <si>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</si>
  <si>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</si>
  <si>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</si>
  <si>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</si>
  <si>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</si>
  <si>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</si>
  <si>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</si>
  <si>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</si>
  <si>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</si>
  <si>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</si>
  <si>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</si>
  <si>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</si>
  <si>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</si>
  <si>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</si>
  <si>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</si>
  <si>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</si>
  <si>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</si>
  <si>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</si>
  <si>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</si>
  <si>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</si>
  <si>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</si>
  <si>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</si>
  <si>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</si>
  <si>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</si>
  <si>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</si>
  <si>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</si>
  <si>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</si>
  <si>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</si>
  <si>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</si>
  <si>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</si>
  <si>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</si>
  <si>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</si>
  <si>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</si>
  <si>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</si>
  <si>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</si>
  <si>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</si>
  <si>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</si>
  <si>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</si>
  <si>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</si>
  <si>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</si>
  <si>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</si>
  <si>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</si>
  <si>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</si>
  <si>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</si>
  <si>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</si>
  <si>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</si>
  <si>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</si>
  <si>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</si>
  <si>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</si>
  <si>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</si>
  <si>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</si>
  <si>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Курсовая разница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</si>
  <si>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</si>
  <si>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</si>
  <si>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</si>
  <si>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</si>
  <si>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</si>
  <si>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</si>
  <si>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</si>
  <si>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Тагарифуллина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</si>
</sst>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0" x14ac:knownFonts="1">
    <font>
      <sz val="10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6" fillId="0" borderId="0"/>
    <xf numFmtId="49" fontId="18" fillId="0" borderId="0">
      <alignment horizontal="center"/>
    </xf>
    <xf numFmtId="49" fontId="18" fillId="0" borderId="0">
      <alignment horizontal="center"/>
    </xf>
    <xf numFmtId="49" fontId="18" fillId="0" borderId="8">
      <alignment horizontal="center" wrapText="1"/>
    </xf>
    <xf numFmtId="49" fontId="18" fillId="0" borderId="8">
      <alignment horizontal="center" wrapText="1"/>
    </xf>
    <xf numFmtId="49" fontId="18" fillId="0" borderId="9">
      <alignment horizontal="center" wrapText="1"/>
    </xf>
    <xf numFmtId="49" fontId="18" fillId="0" borderId="9">
      <alignment horizontal="center" wrapText="1"/>
    </xf>
    <xf numFmtId="49" fontId="18" fillId="0" borderId="10">
      <alignment horizontal="center"/>
    </xf>
    <xf numFmtId="49" fontId="18" fillId="0" borderId="10">
      <alignment horizontal="center"/>
    </xf>
    <xf numFmtId="49" fontId="18" fillId="0" borderId="11"/>
    <xf numFmtId="49" fontId="18" fillId="0" borderId="11"/>
    <xf numFmtId="4" fontId="18" fillId="0" borderId="10">
      <alignment horizontal="right"/>
    </xf>
    <xf numFmtId="4" fontId="18" fillId="0" borderId="10">
      <alignment horizontal="right"/>
    </xf>
    <xf numFmtId="4" fontId="18" fillId="0" borderId="8">
      <alignment horizontal="right"/>
    </xf>
    <xf numFmtId="4" fontId="18" fillId="0" borderId="8">
      <alignment horizontal="right"/>
    </xf>
    <xf numFmtId="49" fontId="18" fillId="0" borderId="0">
      <alignment horizontal="right"/>
    </xf>
    <xf numFmtId="49" fontId="18" fillId="0" borderId="0">
      <alignment horizontal="right"/>
    </xf>
    <xf numFmtId="4" fontId="18" fillId="0" borderId="12">
      <alignment horizontal="right"/>
    </xf>
    <xf numFmtId="4" fontId="18" fillId="0" borderId="12">
      <alignment horizontal="right"/>
    </xf>
    <xf numFmtId="49" fontId="18" fillId="0" borderId="13">
      <alignment horizontal="center"/>
    </xf>
    <xf numFmtId="49" fontId="18" fillId="0" borderId="13">
      <alignment horizontal="center"/>
    </xf>
    <xf numFmtId="4" fontId="18" fillId="0" borderId="14">
      <alignment horizontal="right"/>
    </xf>
    <xf numFmtId="4" fontId="18" fillId="0" borderId="14">
      <alignment horizontal="right"/>
    </xf>
    <xf numFmtId="0" fontId="18" fillId="0" borderId="15">
      <alignment horizontal="left" wrapText="1"/>
    </xf>
    <xf numFmtId="0" fontId="18" fillId="0" borderId="15">
      <alignment horizontal="left" wrapText="1"/>
    </xf>
    <xf numFmtId="0" fontId="19" fillId="0" borderId="16">
      <alignment horizontal="left" wrapText="1"/>
    </xf>
    <xf numFmtId="0" fontId="19" fillId="0" borderId="16">
      <alignment horizontal="left" wrapText="1"/>
    </xf>
    <xf numFmtId="0" fontId="18" fillId="0" borderId="17">
      <alignment horizontal="left" wrapText="1" indent="2"/>
    </xf>
    <xf numFmtId="0" fontId="18" fillId="0" borderId="17">
      <alignment horizontal="left" wrapText="1" indent="2"/>
    </xf>
    <xf numFmtId="0" fontId="17" fillId="0" borderId="18"/>
    <xf numFmtId="0" fontId="17" fillId="0" borderId="18"/>
    <xf numFmtId="0" fontId="18" fillId="0" borderId="11"/>
    <xf numFmtId="0" fontId="18" fillId="0" borderId="11"/>
    <xf numFmtId="0" fontId="17" fillId="0" borderId="11"/>
    <xf numFmtId="0" fontId="17" fillId="0" borderId="11"/>
    <xf numFmtId="0" fontId="19" fillId="0" borderId="0">
      <alignment horizontal="center"/>
    </xf>
    <xf numFmtId="0" fontId="19" fillId="0" borderId="0">
      <alignment horizontal="center"/>
    </xf>
    <xf numFmtId="0" fontId="19" fillId="0" borderId="11"/>
    <xf numFmtId="0" fontId="19" fillId="0" borderId="11"/>
    <xf numFmtId="0" fontId="18" fillId="0" borderId="19">
      <alignment horizontal="left" wrapText="1"/>
    </xf>
    <xf numFmtId="0" fontId="18" fillId="0" borderId="19">
      <alignment horizontal="left" wrapText="1"/>
    </xf>
    <xf numFmtId="0" fontId="18" fillId="0" borderId="20">
      <alignment horizontal="left" wrapText="1" indent="1"/>
    </xf>
    <xf numFmtId="0" fontId="18" fillId="0" borderId="20">
      <alignment horizontal="left" wrapText="1" indent="1"/>
    </xf>
    <xf numFmtId="0" fontId="18" fillId="0" borderId="19">
      <alignment horizontal="left" wrapText="1" indent="2"/>
    </xf>
    <xf numFmtId="0" fontId="18" fillId="0" borderId="19">
      <alignment horizontal="left" wrapText="1" indent="2"/>
    </xf>
    <xf numFmtId="0" fontId="17" fillId="3" borderId="21"/>
    <xf numFmtId="0" fontId="17" fillId="3" borderId="21"/>
    <xf numFmtId="0" fontId="18" fillId="0" borderId="22">
      <alignment horizontal="left" wrapText="1" indent="2"/>
    </xf>
    <xf numFmtId="0" fontId="18" fillId="0" borderId="22">
      <alignment horizontal="left" wrapText="1" indent="2"/>
    </xf>
    <xf numFmtId="0" fontId="18" fillId="0" borderId="0">
      <alignment horizontal="center" wrapText="1"/>
    </xf>
    <xf numFmtId="0" fontId="18" fillId="0" borderId="0">
      <alignment horizontal="center" wrapText="1"/>
    </xf>
    <xf numFmtId="49" fontId="18" fillId="0" borderId="11">
      <alignment horizontal="left"/>
    </xf>
    <xf numFmtId="49" fontId="18" fillId="0" borderId="11">
      <alignment horizontal="left"/>
    </xf>
    <xf numFmtId="49" fontId="18" fillId="0" borderId="23">
      <alignment horizontal="center" wrapText="1"/>
    </xf>
    <xf numFmtId="49" fontId="18" fillId="0" borderId="23">
      <alignment horizontal="center" wrapText="1"/>
    </xf>
    <xf numFmtId="49" fontId="18" fillId="0" borderId="23">
      <alignment horizontal="center" shrinkToFit="1"/>
    </xf>
    <xf numFmtId="49" fontId="18" fillId="0" borderId="23">
      <alignment horizontal="center" shrinkToFit="1"/>
    </xf>
    <xf numFmtId="49" fontId="18" fillId="0" borderId="10">
      <alignment horizontal="center" shrinkToFit="1"/>
    </xf>
    <xf numFmtId="49" fontId="18" fillId="0" borderId="10">
      <alignment horizontal="center" shrinkToFit="1"/>
    </xf>
    <xf numFmtId="0" fontId="18" fillId="0" borderId="24">
      <alignment horizontal="left" wrapText="1"/>
    </xf>
    <xf numFmtId="0" fontId="18" fillId="0" borderId="24">
      <alignment horizontal="left" wrapText="1"/>
    </xf>
    <xf numFmtId="0" fontId="18" fillId="0" borderId="15">
      <alignment horizontal="left" wrapText="1" indent="1"/>
    </xf>
    <xf numFmtId="0" fontId="18" fillId="0" borderId="15">
      <alignment horizontal="left" wrapText="1" indent="1"/>
    </xf>
    <xf numFmtId="0" fontId="18" fillId="0" borderId="24">
      <alignment horizontal="left" wrapText="1" indent="2"/>
    </xf>
    <xf numFmtId="0" fontId="18" fillId="0" borderId="24">
      <alignment horizontal="left" wrapText="1" indent="2"/>
    </xf>
    <xf numFmtId="0" fontId="18" fillId="0" borderId="15">
      <alignment horizontal="left" wrapText="1" indent="2"/>
    </xf>
    <xf numFmtId="0" fontId="18" fillId="0" borderId="15">
      <alignment horizontal="left" wrapText="1" indent="2"/>
    </xf>
    <xf numFmtId="0" fontId="17" fillId="0" borderId="25"/>
    <xf numFmtId="0" fontId="17" fillId="0" borderId="25"/>
    <xf numFmtId="0" fontId="17" fillId="0" borderId="26"/>
    <xf numFmtId="0" fontId="17" fillId="0" borderId="26"/>
    <xf numFmtId="0" fontId="19" fillId="0" borderId="27">
      <alignment horizontal="center" vertical="center" textRotation="90" wrapText="1"/>
    </xf>
    <xf numFmtId="0" fontId="19" fillId="0" borderId="27">
      <alignment horizontal="center" vertical="center" textRotation="90" wrapText="1"/>
    </xf>
    <xf numFmtId="0" fontId="19" fillId="0" borderId="18">
      <alignment horizontal="center" vertical="center" textRotation="90" wrapText="1"/>
    </xf>
    <xf numFmtId="0" fontId="19" fillId="0" borderId="18">
      <alignment horizontal="center" vertical="center" textRotation="90" wrapText="1"/>
    </xf>
    <xf numFmtId="0" fontId="18" fillId="0" borderId="0">
      <alignment vertical="center"/>
    </xf>
    <xf numFmtId="0" fontId="18" fillId="0" borderId="0">
      <alignment vertical="center"/>
    </xf>
    <xf numFmtId="0" fontId="19" fillId="0" borderId="11">
      <alignment horizontal="center" vertical="center" textRotation="90" wrapText="1"/>
    </xf>
    <xf numFmtId="0" fontId="19" fillId="0" borderId="11">
      <alignment horizontal="center" vertical="center" textRotation="90" wrapText="1"/>
    </xf>
    <xf numFmtId="0" fontId="19" fillId="0" borderId="18">
      <alignment horizontal="center" vertical="center" textRotation="90"/>
    </xf>
    <xf numFmtId="0" fontId="19" fillId="0" borderId="18">
      <alignment horizontal="center" vertical="center" textRotation="90"/>
    </xf>
    <xf numFmtId="0" fontId="19" fillId="0" borderId="11">
      <alignment horizontal="center" vertical="center" textRotation="90"/>
    </xf>
    <xf numFmtId="0" fontId="19" fillId="0" borderId="11">
      <alignment horizontal="center" vertical="center" textRotation="90"/>
    </xf>
    <xf numFmtId="0" fontId="19" fillId="0" borderId="27">
      <alignment horizontal="center" vertical="center" textRotation="90"/>
    </xf>
    <xf numFmtId="0" fontId="19" fillId="0" borderId="27">
      <alignment horizontal="center" vertical="center" textRotation="90"/>
    </xf>
    <xf numFmtId="0" fontId="19" fillId="0" borderId="28">
      <alignment horizontal="center" vertical="center" textRotation="90"/>
    </xf>
    <xf numFmtId="0" fontId="19" fillId="0" borderId="28">
      <alignment horizontal="center" vertical="center" textRotation="90"/>
    </xf>
    <xf numFmtId="0" fontId="20" fillId="0" borderId="11">
      <alignment wrapText="1"/>
    </xf>
    <xf numFmtId="0" fontId="20" fillId="0" borderId="11">
      <alignment wrapText="1"/>
    </xf>
    <xf numFmtId="0" fontId="20" fillId="0" borderId="28">
      <alignment wrapText="1"/>
    </xf>
    <xf numFmtId="0" fontId="20" fillId="0" borderId="28">
      <alignment wrapText="1"/>
    </xf>
    <xf numFmtId="0" fontId="20" fillId="0" borderId="18">
      <alignment wrapText="1"/>
    </xf>
    <xf numFmtId="0" fontId="20" fillId="0" borderId="18">
      <alignment wrapText="1"/>
    </xf>
    <xf numFmtId="0" fontId="18" fillId="0" borderId="28">
      <alignment horizontal="center" vertical="top" wrapText="1"/>
    </xf>
    <xf numFmtId="0" fontId="18" fillId="0" borderId="28">
      <alignment horizontal="center" vertical="top" wrapText="1"/>
    </xf>
    <xf numFmtId="0" fontId="19" fillId="0" borderId="29"/>
    <xf numFmtId="0" fontId="19" fillId="0" borderId="29"/>
    <xf numFmtId="49" fontId="21" fillId="0" borderId="30">
      <alignment horizontal="left" vertical="center" wrapText="1"/>
    </xf>
    <xf numFmtId="49" fontId="21" fillId="0" borderId="30">
      <alignment horizontal="left" vertical="center" wrapText="1"/>
    </xf>
    <xf numFmtId="49" fontId="18" fillId="0" borderId="31">
      <alignment horizontal="left" vertical="center" wrapText="1" indent="2"/>
    </xf>
    <xf numFmtId="49" fontId="18" fillId="0" borderId="31">
      <alignment horizontal="left" vertical="center" wrapText="1" indent="2"/>
    </xf>
    <xf numFmtId="49" fontId="18" fillId="0" borderId="22">
      <alignment horizontal="left" vertical="center" wrapText="1" indent="3"/>
    </xf>
    <xf numFmtId="49" fontId="18" fillId="0" borderId="22">
      <alignment horizontal="left" vertical="center" wrapText="1" indent="3"/>
    </xf>
    <xf numFmtId="49" fontId="18" fillId="0" borderId="30">
      <alignment horizontal="left" vertical="center" wrapText="1" indent="3"/>
    </xf>
    <xf numFmtId="49" fontId="18" fillId="0" borderId="30">
      <alignment horizontal="left" vertical="center" wrapText="1" indent="3"/>
    </xf>
    <xf numFmtId="49" fontId="18" fillId="0" borderId="32">
      <alignment horizontal="left" vertical="center" wrapText="1" indent="3"/>
    </xf>
    <xf numFmtId="49" fontId="18" fillId="0" borderId="32">
      <alignment horizontal="left" vertical="center" wrapText="1" indent="3"/>
    </xf>
    <xf numFmtId="0" fontId="21" fillId="0" borderId="29">
      <alignment horizontal="left" vertical="center" wrapText="1"/>
    </xf>
    <xf numFmtId="0" fontId="21" fillId="0" borderId="29">
      <alignment horizontal="left" vertical="center" wrapText="1"/>
    </xf>
    <xf numFmtId="49" fontId="18" fillId="0" borderId="18">
      <alignment horizontal="left" vertical="center" wrapText="1" indent="3"/>
    </xf>
    <xf numFmtId="49" fontId="18" fillId="0" borderId="18">
      <alignment horizontal="left" vertical="center" wrapText="1" indent="3"/>
    </xf>
    <xf numFmtId="49" fontId="18" fillId="0" borderId="0">
      <alignment horizontal="left" vertical="center" wrapText="1" indent="3"/>
    </xf>
    <xf numFmtId="49" fontId="18" fillId="0" borderId="0">
      <alignment horizontal="left" vertical="center" wrapText="1" indent="3"/>
    </xf>
    <xf numFmtId="49" fontId="18" fillId="0" borderId="11">
      <alignment horizontal="left" vertical="center" wrapText="1" indent="3"/>
    </xf>
    <xf numFmtId="49" fontId="18" fillId="0" borderId="11">
      <alignment horizontal="left" vertical="center" wrapText="1" indent="3"/>
    </xf>
    <xf numFmtId="49" fontId="21" fillId="0" borderId="29">
      <alignment horizontal="left" vertical="center" wrapText="1"/>
    </xf>
    <xf numFmtId="49" fontId="21" fillId="0" borderId="29">
      <alignment horizontal="left" vertical="center" wrapText="1"/>
    </xf>
    <xf numFmtId="0" fontId="18" fillId="0" borderId="30">
      <alignment horizontal="left" vertical="center" wrapText="1"/>
    </xf>
    <xf numFmtId="0" fontId="18" fillId="0" borderId="30">
      <alignment horizontal="left" vertical="center" wrapText="1"/>
    </xf>
    <xf numFmtId="0" fontId="18" fillId="0" borderId="32">
      <alignment horizontal="left" vertical="center" wrapText="1"/>
    </xf>
    <xf numFmtId="0" fontId="18" fillId="0" borderId="32">
      <alignment horizontal="left" vertical="center" wrapText="1"/>
    </xf>
    <xf numFmtId="49" fontId="18" fillId="0" borderId="30">
      <alignment horizontal="left" vertical="center" wrapText="1"/>
    </xf>
    <xf numFmtId="49" fontId="18" fillId="0" borderId="30">
      <alignment horizontal="left" vertical="center" wrapText="1"/>
    </xf>
    <xf numFmtId="49" fontId="18" fillId="0" borderId="32">
      <alignment horizontal="left" vertical="center" wrapText="1"/>
    </xf>
    <xf numFmtId="49" fontId="18" fillId="0" borderId="32">
      <alignment horizontal="left" vertical="center" wrapText="1"/>
    </xf>
    <xf numFmtId="49" fontId="19" fillId="0" borderId="33">
      <alignment horizontal="center"/>
    </xf>
    <xf numFmtId="49" fontId="19" fillId="0" borderId="33">
      <alignment horizontal="center"/>
    </xf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9" fontId="18" fillId="0" borderId="35">
      <alignment horizontal="center" vertical="center" wrapText="1"/>
    </xf>
    <xf numFmtId="49" fontId="18" fillId="0" borderId="35">
      <alignment horizontal="center" vertical="center" wrapText="1"/>
    </xf>
    <xf numFmtId="49" fontId="18" fillId="0" borderId="23">
      <alignment horizontal="center" vertical="center" wrapText="1"/>
    </xf>
    <xf numFmtId="49" fontId="18" fillId="0" borderId="23">
      <alignment horizontal="center" vertical="center" wrapText="1"/>
    </xf>
    <xf numFmtId="49" fontId="18" fillId="0" borderId="34">
      <alignment horizontal="center" vertical="center" wrapText="1"/>
    </xf>
    <xf numFmtId="49" fontId="18" fillId="0" borderId="34">
      <alignment horizontal="center" vertical="center" wrapText="1"/>
    </xf>
    <xf numFmtId="49" fontId="18" fillId="0" borderId="36">
      <alignment horizontal="center" vertical="center" wrapText="1"/>
    </xf>
    <xf numFmtId="49" fontId="18" fillId="0" borderId="36">
      <alignment horizontal="center" vertical="center" wrapText="1"/>
    </xf>
    <xf numFmtId="49" fontId="18" fillId="0" borderId="37">
      <alignment horizontal="center" vertical="center" wrapText="1"/>
    </xf>
    <xf numFmtId="49" fontId="18" fillId="0" borderId="37">
      <alignment horizontal="center" vertical="center" wrapText="1"/>
    </xf>
    <xf numFmtId="49" fontId="18" fillId="0" borderId="0">
      <alignment horizontal="center" vertical="center" wrapText="1"/>
    </xf>
    <xf numFmtId="49" fontId="18" fillId="0" borderId="0">
      <alignment horizontal="center" vertical="center" wrapText="1"/>
    </xf>
    <xf numFmtId="49" fontId="18" fillId="0" borderId="11">
      <alignment horizontal="center" vertical="center" wrapText="1"/>
    </xf>
    <xf numFmtId="49" fontId="18" fillId="0" borderId="11">
      <alignment horizontal="center" vertical="center" wrapText="1"/>
    </xf>
    <xf numFmtId="49" fontId="19" fillId="0" borderId="33">
      <alignment horizontal="center" vertical="center" wrapText="1"/>
    </xf>
    <xf numFmtId="49" fontId="19" fillId="0" borderId="33">
      <alignment horizontal="center" vertical="center" wrapText="1"/>
    </xf>
    <xf numFmtId="0" fontId="19" fillId="0" borderId="33">
      <alignment horizontal="center" vertical="center"/>
    </xf>
    <xf numFmtId="0" fontId="19" fillId="0" borderId="33">
      <alignment horizontal="center" vertical="center"/>
    </xf>
    <xf numFmtId="0" fontId="18" fillId="0" borderId="35">
      <alignment horizontal="center" vertical="center"/>
    </xf>
    <xf numFmtId="0" fontId="18" fillId="0" borderId="35">
      <alignment horizontal="center" vertical="center"/>
    </xf>
    <xf numFmtId="0" fontId="18" fillId="0" borderId="23">
      <alignment horizontal="center" vertical="center"/>
    </xf>
    <xf numFmtId="0" fontId="18" fillId="0" borderId="23">
      <alignment horizontal="center" vertical="center"/>
    </xf>
    <xf numFmtId="0" fontId="18" fillId="0" borderId="34">
      <alignment horizontal="center" vertical="center"/>
    </xf>
    <xf numFmtId="0" fontId="18" fillId="0" borderId="34">
      <alignment horizontal="center" vertical="center"/>
    </xf>
    <xf numFmtId="0" fontId="19" fillId="0" borderId="34">
      <alignment horizontal="center" vertical="center"/>
    </xf>
    <xf numFmtId="0" fontId="19" fillId="0" borderId="34">
      <alignment horizontal="center" vertical="center"/>
    </xf>
    <xf numFmtId="0" fontId="18" fillId="0" borderId="36">
      <alignment horizontal="center" vertical="center"/>
    </xf>
    <xf numFmtId="0" fontId="18" fillId="0" borderId="36">
      <alignment horizontal="center" vertical="center"/>
    </xf>
    <xf numFmtId="49" fontId="19" fillId="0" borderId="33">
      <alignment horizontal="center" vertical="center"/>
    </xf>
    <xf numFmtId="49" fontId="19" fillId="0" borderId="33">
      <alignment horizontal="center" vertical="center"/>
    </xf>
    <xf numFmtId="49" fontId="18" fillId="0" borderId="35">
      <alignment horizontal="center" vertical="center"/>
    </xf>
    <xf numFmtId="49" fontId="18" fillId="0" borderId="35">
      <alignment horizontal="center" vertical="center"/>
    </xf>
    <xf numFmtId="49" fontId="18" fillId="0" borderId="23">
      <alignment horizontal="center" vertical="center"/>
    </xf>
    <xf numFmtId="49" fontId="18" fillId="0" borderId="23">
      <alignment horizontal="center" vertical="center"/>
    </xf>
    <xf numFmtId="49" fontId="18" fillId="0" borderId="34">
      <alignment horizontal="center" vertical="center"/>
    </xf>
    <xf numFmtId="49" fontId="18" fillId="0" borderId="34">
      <alignment horizontal="center" vertical="center"/>
    </xf>
    <xf numFmtId="49" fontId="18" fillId="0" borderId="36">
      <alignment horizontal="center" vertical="center"/>
    </xf>
    <xf numFmtId="49" fontId="18" fillId="0" borderId="36">
      <alignment horizontal="center" vertical="center"/>
    </xf>
    <xf numFmtId="49" fontId="18" fillId="0" borderId="11">
      <alignment horizontal="center"/>
    </xf>
    <xf numFmtId="49" fontId="18" fillId="0" borderId="11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49" fontId="18" fillId="0" borderId="11"/>
    <xf numFmtId="49" fontId="18" fillId="0" borderId="11"/>
    <xf numFmtId="0" fontId="18" fillId="0" borderId="28">
      <alignment horizontal="center" vertical="top"/>
    </xf>
    <xf numFmtId="0" fontId="18" fillId="0" borderId="28">
      <alignment horizontal="center" vertical="top"/>
    </xf>
    <xf numFmtId="49" fontId="18" fillId="0" borderId="28">
      <alignment horizontal="center" vertical="top" wrapText="1"/>
    </xf>
    <xf numFmtId="49" fontId="18" fillId="0" borderId="28">
      <alignment horizontal="center" vertical="top" wrapText="1"/>
    </xf>
    <xf numFmtId="0" fontId="18" fillId="0" borderId="25"/>
    <xf numFmtId="0" fontId="18" fillId="0" borderId="25"/>
    <xf numFmtId="4" fontId="18" fillId="0" borderId="38">
      <alignment horizontal="right"/>
    </xf>
    <xf numFmtId="4" fontId="18" fillId="0" borderId="38">
      <alignment horizontal="right"/>
    </xf>
    <xf numFmtId="4" fontId="18" fillId="0" borderId="37">
      <alignment horizontal="right"/>
    </xf>
    <xf numFmtId="4" fontId="18" fillId="0" borderId="37">
      <alignment horizontal="right"/>
    </xf>
    <xf numFmtId="4" fontId="18" fillId="0" borderId="0">
      <alignment horizontal="right" shrinkToFit="1"/>
    </xf>
    <xf numFmtId="4" fontId="18" fillId="0" borderId="0">
      <alignment horizontal="right" shrinkToFit="1"/>
    </xf>
    <xf numFmtId="4" fontId="18" fillId="0" borderId="11">
      <alignment horizontal="right"/>
    </xf>
    <xf numFmtId="4" fontId="18" fillId="0" borderId="11">
      <alignment horizontal="right"/>
    </xf>
    <xf numFmtId="0" fontId="18" fillId="0" borderId="18"/>
    <xf numFmtId="0" fontId="18" fillId="0" borderId="18"/>
    <xf numFmtId="0" fontId="18" fillId="0" borderId="28">
      <alignment horizontal="center" vertical="top" wrapText="1"/>
    </xf>
    <xf numFmtId="0" fontId="18" fillId="0" borderId="28">
      <alignment horizontal="center" vertical="top" wrapText="1"/>
    </xf>
    <xf numFmtId="0" fontId="18" fillId="0" borderId="11">
      <alignment horizontal="center"/>
    </xf>
    <xf numFmtId="0" fontId="18" fillId="0" borderId="11">
      <alignment horizontal="center"/>
    </xf>
    <xf numFmtId="49" fontId="18" fillId="0" borderId="18">
      <alignment horizontal="center"/>
    </xf>
    <xf numFmtId="49" fontId="18" fillId="0" borderId="18">
      <alignment horizontal="center"/>
    </xf>
    <xf numFmtId="49" fontId="18" fillId="0" borderId="0">
      <alignment horizontal="left"/>
    </xf>
    <xf numFmtId="49" fontId="18" fillId="0" borderId="0">
      <alignment horizontal="left"/>
    </xf>
    <xf numFmtId="4" fontId="18" fillId="0" borderId="25">
      <alignment horizontal="right"/>
    </xf>
    <xf numFmtId="4" fontId="18" fillId="0" borderId="25">
      <alignment horizontal="right"/>
    </xf>
    <xf numFmtId="0" fontId="18" fillId="0" borderId="28">
      <alignment horizontal="center" vertical="top"/>
    </xf>
    <xf numFmtId="0" fontId="18" fillId="0" borderId="28">
      <alignment horizontal="center" vertical="top"/>
    </xf>
    <xf numFmtId="4" fontId="18" fillId="0" borderId="26">
      <alignment horizontal="right"/>
    </xf>
    <xf numFmtId="4" fontId="18" fillId="0" borderId="26">
      <alignment horizontal="right"/>
    </xf>
    <xf numFmtId="4" fontId="18" fillId="0" borderId="39">
      <alignment horizontal="right"/>
    </xf>
    <xf numFmtId="4" fontId="18" fillId="0" borderId="39">
      <alignment horizontal="right"/>
    </xf>
    <xf numFmtId="0" fontId="18" fillId="0" borderId="26"/>
    <xf numFmtId="0" fontId="18" fillId="0" borderId="26"/>
    <xf numFmtId="0" fontId="22" fillId="0" borderId="40"/>
    <xf numFmtId="0" fontId="22" fillId="0" borderId="40"/>
    <xf numFmtId="0" fontId="17" fillId="3" borderId="0"/>
    <xf numFmtId="0" fontId="17" fillId="3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8" fillId="0" borderId="0">
      <alignment horizontal="left"/>
    </xf>
    <xf numFmtId="0" fontId="18" fillId="0" borderId="0">
      <alignment horizontal="left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3" borderId="11"/>
    <xf numFmtId="0" fontId="17" fillId="3" borderId="11"/>
    <xf numFmtId="49" fontId="18" fillId="0" borderId="28">
      <alignment horizontal="center" vertical="center" wrapText="1"/>
    </xf>
    <xf numFmtId="49" fontId="18" fillId="0" borderId="28">
      <alignment horizontal="center" vertical="center" wrapText="1"/>
    </xf>
    <xf numFmtId="49" fontId="18" fillId="0" borderId="28">
      <alignment horizontal="center" vertical="center" wrapText="1"/>
    </xf>
    <xf numFmtId="49" fontId="18" fillId="0" borderId="28">
      <alignment horizontal="center" vertical="center" wrapText="1"/>
    </xf>
    <xf numFmtId="0" fontId="17" fillId="3" borderId="41"/>
    <xf numFmtId="0" fontId="17" fillId="3" borderId="41"/>
    <xf numFmtId="0" fontId="18" fillId="0" borderId="42">
      <alignment horizontal="left" wrapText="1"/>
    </xf>
    <xf numFmtId="0" fontId="18" fillId="0" borderId="42">
      <alignment horizontal="left" wrapText="1"/>
    </xf>
    <xf numFmtId="0" fontId="18" fillId="0" borderId="19">
      <alignment horizontal="left" wrapText="1" indent="1"/>
    </xf>
    <xf numFmtId="0" fontId="18" fillId="0" borderId="19">
      <alignment horizontal="left" wrapText="1" indent="1"/>
    </xf>
    <xf numFmtId="0" fontId="18" fillId="0" borderId="13">
      <alignment horizontal="left" wrapText="1" indent="2"/>
    </xf>
    <xf numFmtId="0" fontId="18" fillId="0" borderId="13">
      <alignment horizontal="left" wrapText="1" indent="2"/>
    </xf>
    <xf numFmtId="0" fontId="17" fillId="3" borderId="18"/>
    <xf numFmtId="0" fontId="17" fillId="3" borderId="18"/>
    <xf numFmtId="0" fontId="24" fillId="0" borderId="0">
      <alignment horizontal="center" wrapText="1"/>
    </xf>
    <xf numFmtId="0" fontId="24" fillId="0" borderId="0">
      <alignment horizontal="center" wrapText="1"/>
    </xf>
    <xf numFmtId="0" fontId="25" fillId="0" borderId="0">
      <alignment horizontal="center" vertical="top"/>
    </xf>
    <xf numFmtId="0" fontId="25" fillId="0" borderId="0">
      <alignment horizontal="center" vertical="top"/>
    </xf>
    <xf numFmtId="0" fontId="18" fillId="0" borderId="11">
      <alignment wrapText="1"/>
    </xf>
    <xf numFmtId="0" fontId="18" fillId="0" borderId="11">
      <alignment wrapText="1"/>
    </xf>
    <xf numFmtId="0" fontId="18" fillId="0" borderId="41">
      <alignment wrapText="1"/>
    </xf>
    <xf numFmtId="0" fontId="18" fillId="0" borderId="41">
      <alignment wrapText="1"/>
    </xf>
    <xf numFmtId="0" fontId="18" fillId="0" borderId="18">
      <alignment horizontal="left"/>
    </xf>
    <xf numFmtId="0" fontId="18" fillId="0" borderId="18">
      <alignment horizontal="left"/>
    </xf>
    <xf numFmtId="0" fontId="17" fillId="3" borderId="43"/>
    <xf numFmtId="0" fontId="17" fillId="3" borderId="43"/>
    <xf numFmtId="49" fontId="18" fillId="0" borderId="33">
      <alignment horizontal="center" wrapText="1"/>
    </xf>
    <xf numFmtId="49" fontId="18" fillId="0" borderId="33">
      <alignment horizontal="center" wrapText="1"/>
    </xf>
    <xf numFmtId="49" fontId="18" fillId="0" borderId="35">
      <alignment horizontal="center" wrapText="1"/>
    </xf>
    <xf numFmtId="49" fontId="18" fillId="0" borderId="35">
      <alignment horizontal="center" wrapText="1"/>
    </xf>
    <xf numFmtId="49" fontId="18" fillId="0" borderId="34">
      <alignment horizontal="center"/>
    </xf>
    <xf numFmtId="49" fontId="18" fillId="0" borderId="34">
      <alignment horizontal="center"/>
    </xf>
    <xf numFmtId="0" fontId="17" fillId="3" borderId="44"/>
    <xf numFmtId="0" fontId="17" fillId="3" borderId="44"/>
    <xf numFmtId="0" fontId="18" fillId="0" borderId="37"/>
    <xf numFmtId="0" fontId="18" fillId="0" borderId="37"/>
    <xf numFmtId="0" fontId="18" fillId="0" borderId="0">
      <alignment horizontal="center"/>
    </xf>
    <xf numFmtId="0" fontId="18" fillId="0" borderId="0">
      <alignment horizontal="center"/>
    </xf>
    <xf numFmtId="49" fontId="18" fillId="0" borderId="18"/>
    <xf numFmtId="49" fontId="18" fillId="0" borderId="18"/>
    <xf numFmtId="49" fontId="18" fillId="0" borderId="0"/>
    <xf numFmtId="49" fontId="18" fillId="0" borderId="0"/>
    <xf numFmtId="49" fontId="18" fillId="0" borderId="8">
      <alignment horizontal="center"/>
    </xf>
    <xf numFmtId="49" fontId="18" fillId="0" borderId="8">
      <alignment horizontal="center"/>
    </xf>
    <xf numFmtId="49" fontId="18" fillId="0" borderId="25">
      <alignment horizontal="center"/>
    </xf>
    <xf numFmtId="49" fontId="18" fillId="0" borderId="25">
      <alignment horizontal="center"/>
    </xf>
    <xf numFmtId="49" fontId="18" fillId="0" borderId="28">
      <alignment horizontal="center"/>
    </xf>
    <xf numFmtId="49" fontId="18" fillId="0" borderId="28">
      <alignment horizontal="center"/>
    </xf>
    <xf numFmtId="49" fontId="18" fillId="0" borderId="28">
      <alignment horizontal="center" vertical="center" wrapText="1"/>
    </xf>
    <xf numFmtId="49" fontId="18" fillId="0" borderId="28">
      <alignment horizontal="center" vertical="center" wrapText="1"/>
    </xf>
    <xf numFmtId="49" fontId="18" fillId="0" borderId="38">
      <alignment horizontal="center" vertical="center" wrapText="1"/>
    </xf>
    <xf numFmtId="49" fontId="18" fillId="0" borderId="38">
      <alignment horizontal="center" vertical="center" wrapText="1"/>
    </xf>
    <xf numFmtId="0" fontId="17" fillId="3" borderId="45"/>
    <xf numFmtId="0" fontId="17" fillId="3" borderId="45"/>
    <xf numFmtId="4" fontId="18" fillId="0" borderId="28">
      <alignment horizontal="right"/>
    </xf>
    <xf numFmtId="4" fontId="18" fillId="0" borderId="28">
      <alignment horizontal="right"/>
    </xf>
    <xf numFmtId="0" fontId="18" fillId="4" borderId="37"/>
    <xf numFmtId="0" fontId="18" fillId="4" borderId="37"/>
    <xf numFmtId="0" fontId="18" fillId="4" borderId="0"/>
    <xf numFmtId="0" fontId="18" fillId="4" borderId="0"/>
    <xf numFmtId="0" fontId="24" fillId="0" borderId="0">
      <alignment horizontal="center" wrapText="1"/>
    </xf>
    <xf numFmtId="0" fontId="24" fillId="0" borderId="0">
      <alignment horizontal="center" wrapText="1"/>
    </xf>
    <xf numFmtId="0" fontId="26" fillId="0" borderId="46"/>
    <xf numFmtId="0" fontId="26" fillId="0" borderId="46"/>
    <xf numFmtId="49" fontId="27" fillId="0" borderId="47">
      <alignment horizontal="right"/>
    </xf>
    <xf numFmtId="49" fontId="27" fillId="0" borderId="47">
      <alignment horizontal="right"/>
    </xf>
    <xf numFmtId="0" fontId="18" fillId="0" borderId="47">
      <alignment horizontal="right"/>
    </xf>
    <xf numFmtId="0" fontId="18" fillId="0" borderId="47">
      <alignment horizontal="right"/>
    </xf>
    <xf numFmtId="0" fontId="26" fillId="0" borderId="11"/>
    <xf numFmtId="0" fontId="26" fillId="0" borderId="11"/>
    <xf numFmtId="0" fontId="18" fillId="0" borderId="38">
      <alignment horizontal="center"/>
    </xf>
    <xf numFmtId="0" fontId="18" fillId="0" borderId="38">
      <alignment horizontal="center"/>
    </xf>
    <xf numFmtId="49" fontId="17" fillId="0" borderId="48">
      <alignment horizontal="center"/>
    </xf>
    <xf numFmtId="49" fontId="17" fillId="0" borderId="48">
      <alignment horizontal="center"/>
    </xf>
    <xf numFmtId="165" fontId="18" fillId="0" borderId="16">
      <alignment horizontal="center"/>
    </xf>
    <xf numFmtId="165" fontId="18" fillId="0" borderId="16">
      <alignment horizontal="center"/>
    </xf>
    <xf numFmtId="0" fontId="18" fillId="0" borderId="49">
      <alignment horizontal="center"/>
    </xf>
    <xf numFmtId="0" fontId="18" fillId="0" borderId="49">
      <alignment horizontal="center"/>
    </xf>
    <xf numFmtId="49" fontId="18" fillId="0" borderId="17">
      <alignment horizontal="center"/>
    </xf>
    <xf numFmtId="49" fontId="18" fillId="0" borderId="17">
      <alignment horizontal="center"/>
    </xf>
    <xf numFmtId="49" fontId="18" fillId="0" borderId="16">
      <alignment horizontal="center"/>
    </xf>
    <xf numFmtId="49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49" fontId="18" fillId="0" borderId="50">
      <alignment horizontal="center"/>
    </xf>
    <xf numFmtId="49" fontId="18" fillId="0" borderId="50">
      <alignment horizontal="center"/>
    </xf>
    <xf numFmtId="0" fontId="22" fillId="0" borderId="37"/>
    <xf numFmtId="0" fontId="22" fillId="0" borderId="37"/>
    <xf numFmtId="0" fontId="26" fillId="0" borderId="0"/>
    <xf numFmtId="0" fontId="26" fillId="0" borderId="0"/>
    <xf numFmtId="0" fontId="17" fillId="0" borderId="51"/>
    <xf numFmtId="0" fontId="17" fillId="0" borderId="51"/>
    <xf numFmtId="0" fontId="17" fillId="0" borderId="40"/>
    <xf numFmtId="0" fontId="17" fillId="0" borderId="40"/>
    <xf numFmtId="4" fontId="18" fillId="0" borderId="13">
      <alignment horizontal="right"/>
    </xf>
    <xf numFmtId="4" fontId="18" fillId="0" borderId="13">
      <alignment horizontal="right"/>
    </xf>
    <xf numFmtId="49" fontId="18" fillId="0" borderId="26">
      <alignment horizontal="center"/>
    </xf>
    <xf numFmtId="49" fontId="18" fillId="0" borderId="26">
      <alignment horizontal="center"/>
    </xf>
    <xf numFmtId="0" fontId="18" fillId="0" borderId="52">
      <alignment horizontal="left" wrapText="1"/>
    </xf>
    <xf numFmtId="0" fontId="18" fillId="0" borderId="52">
      <alignment horizontal="left" wrapText="1"/>
    </xf>
    <xf numFmtId="0" fontId="18" fillId="0" borderId="24">
      <alignment horizontal="left" wrapText="1" indent="1"/>
    </xf>
    <xf numFmtId="0" fontId="18" fillId="0" borderId="24">
      <alignment horizontal="left" wrapText="1" indent="1"/>
    </xf>
    <xf numFmtId="0" fontId="18" fillId="0" borderId="16">
      <alignment horizontal="left" wrapText="1" indent="2"/>
    </xf>
    <xf numFmtId="0" fontId="18" fillId="0" borderId="16">
      <alignment horizontal="left" wrapText="1" indent="2"/>
    </xf>
    <xf numFmtId="0" fontId="17" fillId="3" borderId="53"/>
    <xf numFmtId="0" fontId="17" fillId="3" borderId="53"/>
    <xf numFmtId="0" fontId="18" fillId="4" borderId="21"/>
    <xf numFmtId="0" fontId="18" fillId="4" borderId="21"/>
    <xf numFmtId="0" fontId="24" fillId="0" borderId="0">
      <alignment horizontal="left" wrapText="1"/>
    </xf>
    <xf numFmtId="0" fontId="24" fillId="0" borderId="0">
      <alignment horizontal="left" wrapText="1"/>
    </xf>
    <xf numFmtId="49" fontId="17" fillId="0" borderId="0"/>
    <xf numFmtId="49" fontId="17" fillId="0" borderId="0"/>
    <xf numFmtId="0" fontId="18" fillId="0" borderId="0">
      <alignment horizontal="right"/>
    </xf>
    <xf numFmtId="0" fontId="18" fillId="0" borderId="0">
      <alignment horizontal="right"/>
    </xf>
    <xf numFmtId="49" fontId="18" fillId="0" borderId="0">
      <alignment horizontal="right"/>
    </xf>
    <xf numFmtId="49" fontId="18" fillId="0" borderId="0">
      <alignment horizontal="right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11">
      <alignment horizontal="left"/>
    </xf>
    <xf numFmtId="0" fontId="18" fillId="0" borderId="11">
      <alignment horizontal="left"/>
    </xf>
    <xf numFmtId="0" fontId="18" fillId="0" borderId="20">
      <alignment horizontal="left" wrapText="1"/>
    </xf>
    <xf numFmtId="0" fontId="18" fillId="0" borderId="20">
      <alignment horizontal="left" wrapText="1"/>
    </xf>
    <xf numFmtId="0" fontId="18" fillId="0" borderId="41"/>
    <xf numFmtId="0" fontId="18" fillId="0" borderId="41"/>
    <xf numFmtId="0" fontId="19" fillId="0" borderId="54">
      <alignment horizontal="left" wrapText="1"/>
    </xf>
    <xf numFmtId="0" fontId="19" fillId="0" borderId="54">
      <alignment horizontal="left" wrapText="1"/>
    </xf>
    <xf numFmtId="0" fontId="18" fillId="0" borderId="12">
      <alignment horizontal="left" wrapText="1" indent="2"/>
    </xf>
    <xf numFmtId="0" fontId="18" fillId="0" borderId="12">
      <alignment horizontal="left" wrapText="1" indent="2"/>
    </xf>
    <xf numFmtId="49" fontId="18" fillId="0" borderId="0">
      <alignment horizontal="center" wrapText="1"/>
    </xf>
    <xf numFmtId="49" fontId="18" fillId="0" borderId="0">
      <alignment horizontal="center" wrapText="1"/>
    </xf>
    <xf numFmtId="49" fontId="18" fillId="0" borderId="34">
      <alignment horizontal="center" wrapText="1"/>
    </xf>
    <xf numFmtId="49" fontId="18" fillId="0" borderId="34">
      <alignment horizontal="center" wrapText="1"/>
    </xf>
    <xf numFmtId="0" fontId="18" fillId="0" borderId="55"/>
    <xf numFmtId="0" fontId="18" fillId="0" borderId="55"/>
    <xf numFmtId="0" fontId="18" fillId="0" borderId="56">
      <alignment horizontal="center" wrapText="1"/>
    </xf>
    <xf numFmtId="0" fontId="18" fillId="0" borderId="56">
      <alignment horizontal="center" wrapText="1"/>
    </xf>
    <xf numFmtId="0" fontId="17" fillId="3" borderId="37"/>
    <xf numFmtId="0" fontId="17" fillId="3" borderId="37"/>
    <xf numFmtId="49" fontId="18" fillId="0" borderId="23">
      <alignment horizontal="center"/>
    </xf>
    <xf numFmtId="49" fontId="18" fillId="0" borderId="23">
      <alignment horizontal="center"/>
    </xf>
    <xf numFmtId="0" fontId="17" fillId="0" borderId="37"/>
    <xf numFmtId="0" fontId="17" fillId="0" borderId="37"/>
    <xf numFmtId="0" fontId="16" fillId="0" borderId="0"/>
    <xf numFmtId="0" fontId="29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top" shrinkToFit="1"/>
    </xf>
    <xf numFmtId="0" fontId="2" fillId="0" borderId="0" xfId="0" applyFont="1"/>
    <xf numFmtId="0" fontId="2" fillId="0" borderId="0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 shrinkToFit="1"/>
    </xf>
    <xf numFmtId="164" fontId="3" fillId="2" borderId="2" xfId="0" applyNumberFormat="1" applyFont="1" applyFill="1" applyBorder="1" applyAlignment="1">
      <alignment horizontal="center" vertical="center" wrapText="1" shrinkToFit="1"/>
    </xf>
    <xf numFmtId="164" fontId="3" fillId="2" borderId="3" xfId="0" applyNumberFormat="1" applyFont="1" applyFill="1" applyBorder="1" applyAlignment="1">
      <alignment horizontal="center" vertical="center" wrapText="1" shrinkToFit="1"/>
    </xf>
    <xf numFmtId="164" fontId="3" fillId="2" borderId="4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164" fontId="3" fillId="0" borderId="6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left" vertical="top" wrapText="1" shrinkToFit="1"/>
    </xf>
    <xf numFmtId="164" fontId="7" fillId="0" borderId="7" xfId="1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center" shrinkToFit="1"/>
    </xf>
    <xf numFmtId="164" fontId="7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center" wrapText="1" shrinkToFit="1"/>
    </xf>
    <xf numFmtId="164" fontId="3" fillId="0" borderId="7" xfId="1" applyNumberFormat="1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center" shrinkToFit="1"/>
    </xf>
    <xf numFmtId="164" fontId="2" fillId="0" borderId="7" xfId="0" applyNumberFormat="1" applyFont="1" applyBorder="1" applyAlignment="1">
      <alignment horizontal="center" vertical="top" shrinkToFit="1"/>
    </xf>
    <xf numFmtId="164" fontId="3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 wrapText="1" shrinkToFit="1"/>
    </xf>
    <xf numFmtId="164" fontId="8" fillId="0" borderId="7" xfId="2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top" wrapText="1" shrinkToFit="1"/>
    </xf>
    <xf numFmtId="164" fontId="8" fillId="0" borderId="7" xfId="1" applyNumberFormat="1" applyFont="1" applyBorder="1" applyAlignment="1">
      <alignment horizontal="center" vertical="top"/>
    </xf>
    <xf numFmtId="164" fontId="8" fillId="0" borderId="7" xfId="2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justify" vertical="top" wrapText="1" shrinkToFit="1"/>
    </xf>
    <xf numFmtId="0" fontId="3" fillId="0" borderId="7" xfId="0" applyFont="1" applyBorder="1" applyAlignment="1">
      <alignment horizontal="justify" vertical="top" wrapText="1" shrinkToFit="1"/>
    </xf>
    <xf numFmtId="0" fontId="9" fillId="0" borderId="7" xfId="0" applyFont="1" applyBorder="1" applyAlignment="1">
      <alignment horizontal="justify" vertical="top" wrapText="1" shrinkToFit="1"/>
    </xf>
    <xf numFmtId="164" fontId="10" fillId="0" borderId="7" xfId="1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justify" vertical="top" wrapText="1" shrinkToFit="1"/>
    </xf>
    <xf numFmtId="164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64" fontId="4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 shrinkToFit="1"/>
    </xf>
    <xf numFmtId="164" fontId="3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164" fontId="3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left" vertical="top" wrapText="1" shrinkToFit="1"/>
    </xf>
    <xf numFmtId="164" fontId="11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left" vertical="top" wrapText="1" shrinkToFit="1"/>
    </xf>
    <xf numFmtId="164" fontId="3" fillId="0" borderId="7" xfId="0" applyNumberFormat="1" applyFont="1" applyBorder="1" applyAlignment="1">
      <alignment horizontal="center" vertical="top" wrapText="1" shrinkToFit="1"/>
    </xf>
    <xf numFmtId="164" fontId="10" fillId="0" borderId="7" xfId="0" applyNumberFormat="1" applyFont="1" applyBorder="1" applyAlignment="1">
      <alignment horizontal="center" vertical="top" wrapText="1" shrinkToFit="1"/>
    </xf>
    <xf numFmtId="0" fontId="2" fillId="0" borderId="0" xfId="0" applyFont="1" applyAlignment="1">
      <alignment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0" fontId="3" fillId="0" borderId="7" xfId="0" applyFont="1" applyBorder="1" applyAlignment="1">
      <alignment vertical="top" wrapText="1" shrinkToFit="1"/>
    </xf>
    <xf numFmtId="0" fontId="3" fillId="0" borderId="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vertical="top" wrapText="1" shrinkToFit="1"/>
    </xf>
    <xf numFmtId="164" fontId="3" fillId="0" borderId="0" xfId="0" applyNumberFormat="1" applyFont="1" applyBorder="1" applyAlignment="1">
      <alignment horizontal="center" vertical="top" wrapText="1" shrinkToFit="1"/>
    </xf>
    <xf numFmtId="164" fontId="10" fillId="0" borderId="0" xfId="0" applyNumberFormat="1" applyFont="1" applyBorder="1" applyAlignment="1">
      <alignment horizontal="center" vertical="top" wrapText="1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top" shrinkToFit="1"/>
    </xf>
    <xf numFmtId="164" fontId="3" fillId="0" borderId="7" xfId="3" applyNumberFormat="1" applyFont="1" applyBorder="1" applyAlignment="1">
      <alignment horizontal="center" vertical="center" shrinkToFit="1"/>
    </xf>
    <xf numFmtId="164" fontId="1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vertical="top" shrinkToFit="1"/>
    </xf>
    <xf numFmtId="164" fontId="10" fillId="0" borderId="7" xfId="0" applyNumberFormat="1" applyFont="1" applyBorder="1" applyAlignment="1">
      <alignment horizontal="center" vertical="center" shrinkToFit="1"/>
    </xf>
    <xf numFmtId="164" fontId="14" fillId="0" borderId="7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2"/>
  <sheetViews>
    <sheetView tabSelected="1" topLeftCell="A25" zoomScale="90" zoomScaleNormal="90" workbookViewId="0">
      <selection activeCell="I47" sqref="I47"/>
    </sheetView>
  </sheetViews>
  <sheetFormatPr defaultRowHeight="12.75" x14ac:dyDescent="0.2"/>
  <cols>
    <col min="1" max="1" width="10.7109375" style="2" customWidth="1"/>
    <col min="2" max="2" width="103.85546875" style="2" customWidth="1"/>
    <col min="3" max="3" width="19.5703125" style="2" customWidth="1"/>
    <col min="4" max="4" width="18" style="2" customWidth="1"/>
    <col min="5" max="5" width="13.7109375" style="2" customWidth="1"/>
    <col min="6" max="6" width="19.7109375" style="2" customWidth="1"/>
    <col min="7" max="7" width="18.85546875" style="2" customWidth="1"/>
    <col min="8" max="8" width="13" style="2" customWidth="1"/>
    <col min="9" max="9" width="13.7109375" style="2" customWidth="1"/>
    <col min="10" max="10" width="11.42578125" style="2" customWidth="1"/>
    <col min="11" max="16384" width="9.140625" style="2"/>
  </cols>
  <sheetData>
    <row r="1" spans="1:10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/>
      <c r="B3" s="5"/>
      <c r="C3" s="5"/>
      <c r="D3" s="5"/>
      <c r="E3" s="5"/>
      <c r="F3" s="5"/>
      <c r="G3" s="5"/>
      <c r="H3" s="6"/>
      <c r="I3" s="6"/>
      <c r="J3" s="7" t="s">
        <v>2</v>
      </c>
    </row>
    <row r="4" spans="1:10" x14ac:dyDescent="0.2">
      <c r="A4" s="8" t="s">
        <v>3</v>
      </c>
      <c r="B4" s="8" t="s">
        <v>4</v>
      </c>
      <c r="C4" s="9" t="s">
        <v>5</v>
      </c>
      <c r="D4" s="10"/>
      <c r="E4" s="11"/>
      <c r="F4" s="12" t="s">
        <v>6</v>
      </c>
      <c r="G4" s="13"/>
      <c r="H4" s="14"/>
      <c r="I4" s="8" t="s">
        <v>7</v>
      </c>
      <c r="J4" s="15" t="s">
        <v>8</v>
      </c>
    </row>
    <row r="5" spans="1:10" x14ac:dyDescent="0.2">
      <c r="A5" s="16"/>
      <c r="B5" s="16"/>
      <c r="C5" s="17" t="s">
        <v>9</v>
      </c>
      <c r="D5" s="17" t="s">
        <v>10</v>
      </c>
      <c r="E5" s="17" t="s">
        <v>11</v>
      </c>
      <c r="F5" s="8" t="s">
        <v>9</v>
      </c>
      <c r="G5" s="8" t="s">
        <v>10</v>
      </c>
      <c r="H5" s="17" t="s">
        <v>11</v>
      </c>
      <c r="I5" s="16"/>
      <c r="J5" s="18"/>
    </row>
    <row r="6" spans="1:10" x14ac:dyDescent="0.2">
      <c r="A6" s="19"/>
      <c r="B6" s="19"/>
      <c r="C6" s="20"/>
      <c r="D6" s="20"/>
      <c r="E6" s="20"/>
      <c r="F6" s="19"/>
      <c r="G6" s="19"/>
      <c r="H6" s="20"/>
      <c r="I6" s="19"/>
      <c r="J6" s="21"/>
    </row>
    <row r="7" spans="1:10" ht="18" customHeight="1" x14ac:dyDescent="0.2">
      <c r="A7" s="22">
        <v>1</v>
      </c>
      <c r="B7" s="22">
        <v>2</v>
      </c>
      <c r="C7" s="22">
        <v>3</v>
      </c>
      <c r="D7" s="22">
        <v>4</v>
      </c>
      <c r="E7" s="22" t="s">
        <v>12</v>
      </c>
      <c r="F7" s="22">
        <v>6</v>
      </c>
      <c r="G7" s="22">
        <v>7</v>
      </c>
      <c r="H7" s="22" t="s">
        <v>13</v>
      </c>
      <c r="I7" s="22" t="s">
        <v>14</v>
      </c>
      <c r="J7" s="23" t="s">
        <v>15</v>
      </c>
    </row>
    <row r="8" spans="1:10" x14ac:dyDescent="0.2">
      <c r="A8" s="24"/>
      <c r="B8" s="25" t="s">
        <v>16</v>
      </c>
      <c r="C8" s="26">
        <v>132412817.3</v>
      </c>
      <c r="D8" s="26">
        <v>14296174.6</v>
      </c>
      <c r="E8" s="27">
        <v>10.796669757135362</v>
      </c>
      <c r="F8" s="26">
        <f>F9+F14</f>
        <v>151375720.17529997</v>
      </c>
      <c r="G8" s="26">
        <f>G9+G14</f>
        <v>17269252.60224</v>
      </c>
      <c r="H8" s="28">
        <f t="shared" ref="H8:H15" si="0">G8/F8*100</f>
        <v>11.408205082189813</v>
      </c>
      <c r="I8" s="28">
        <f>G8-D8</f>
        <v>2973078.0022400003</v>
      </c>
      <c r="J8" s="28">
        <f>G8/D8*100</f>
        <v>120.79631849375987</v>
      </c>
    </row>
    <row r="9" spans="1:10" x14ac:dyDescent="0.2">
      <c r="A9" s="24"/>
      <c r="B9" s="29" t="s">
        <v>17</v>
      </c>
      <c r="C9" s="30">
        <v>125067934.8</v>
      </c>
      <c r="D9" s="30">
        <v>13793237.699999999</v>
      </c>
      <c r="E9" s="31">
        <v>11.028596356098141</v>
      </c>
      <c r="F9" s="30">
        <v>142265181.79861999</v>
      </c>
      <c r="G9" s="30">
        <v>16781575.147459999</v>
      </c>
      <c r="H9" s="32">
        <f t="shared" si="0"/>
        <v>11.795981936897777</v>
      </c>
      <c r="I9" s="33">
        <f t="shared" ref="I9:I15" si="1">G9-D9</f>
        <v>2988337.4474599995</v>
      </c>
      <c r="J9" s="33">
        <f t="shared" ref="J9:J15" si="2">G9/D9*100</f>
        <v>121.66523562093039</v>
      </c>
    </row>
    <row r="10" spans="1:10" x14ac:dyDescent="0.2">
      <c r="A10" s="24"/>
      <c r="B10" s="34" t="s">
        <v>18</v>
      </c>
      <c r="C10" s="35">
        <v>42634115.200000003</v>
      </c>
      <c r="D10" s="31">
        <v>3713206.4</v>
      </c>
      <c r="E10" s="31">
        <v>8.7094721740583925</v>
      </c>
      <c r="F10" s="35">
        <v>49759381.100000001</v>
      </c>
      <c r="G10" s="31">
        <v>5308706.2699999996</v>
      </c>
      <c r="H10" s="32">
        <f t="shared" si="0"/>
        <v>10.668754620020787</v>
      </c>
      <c r="I10" s="33">
        <f t="shared" si="1"/>
        <v>1595499.8699999996</v>
      </c>
      <c r="J10" s="33">
        <f t="shared" si="2"/>
        <v>142.96825164364685</v>
      </c>
    </row>
    <row r="11" spans="1:10" x14ac:dyDescent="0.2">
      <c r="A11" s="24"/>
      <c r="B11" s="36" t="s">
        <v>19</v>
      </c>
      <c r="C11" s="37">
        <v>39179726.700000003</v>
      </c>
      <c r="D11" s="38">
        <v>5760602.0999999996</v>
      </c>
      <c r="E11" s="31">
        <v>14.703017568522242</v>
      </c>
      <c r="F11" s="37">
        <v>44611530.018650003</v>
      </c>
      <c r="G11" s="38">
        <v>6516685.4421300003</v>
      </c>
      <c r="H11" s="32">
        <f t="shared" si="0"/>
        <v>14.60762596442148</v>
      </c>
      <c r="I11" s="33">
        <f t="shared" si="1"/>
        <v>756083.3421300007</v>
      </c>
      <c r="J11" s="33">
        <f t="shared" si="2"/>
        <v>113.12507493149025</v>
      </c>
    </row>
    <row r="12" spans="1:10" ht="15" customHeight="1" x14ac:dyDescent="0.2">
      <c r="A12" s="24"/>
      <c r="B12" s="39" t="s">
        <v>20</v>
      </c>
      <c r="C12" s="37">
        <v>24537530</v>
      </c>
      <c r="D12" s="38">
        <v>1332719</v>
      </c>
      <c r="E12" s="31">
        <v>5.4313494471529937</v>
      </c>
      <c r="F12" s="37">
        <v>27236914.215439998</v>
      </c>
      <c r="G12" s="38">
        <v>1328673.96881</v>
      </c>
      <c r="H12" s="32">
        <f>G12/F12*100</f>
        <v>4.8782103519524407</v>
      </c>
      <c r="I12" s="33">
        <f t="shared" si="1"/>
        <v>-4045.0311900000088</v>
      </c>
      <c r="J12" s="33">
        <f t="shared" si="2"/>
        <v>99.696482815207105</v>
      </c>
    </row>
    <row r="13" spans="1:10" x14ac:dyDescent="0.2">
      <c r="A13" s="24"/>
      <c r="B13" s="39" t="s">
        <v>21</v>
      </c>
      <c r="C13" s="37">
        <v>7474713.9000000004</v>
      </c>
      <c r="D13" s="38">
        <v>1055800.3999999999</v>
      </c>
      <c r="E13" s="31">
        <v>14.124960689130855</v>
      </c>
      <c r="F13" s="37">
        <v>8094698.3897000002</v>
      </c>
      <c r="G13" s="38">
        <v>1771669.1206199999</v>
      </c>
      <c r="H13" s="32">
        <f>G13/F13*100</f>
        <v>21.886783612275643</v>
      </c>
      <c r="I13" s="33">
        <f t="shared" si="1"/>
        <v>715868.72062000004</v>
      </c>
      <c r="J13" s="33">
        <f t="shared" si="2"/>
        <v>167.80341441620973</v>
      </c>
    </row>
    <row r="14" spans="1:10" x14ac:dyDescent="0.2">
      <c r="A14" s="24"/>
      <c r="B14" s="40" t="s">
        <v>22</v>
      </c>
      <c r="C14" s="37">
        <v>7344882.5</v>
      </c>
      <c r="D14" s="38">
        <v>502936.9</v>
      </c>
      <c r="E14" s="31">
        <v>6.8474465044199144</v>
      </c>
      <c r="F14" s="37">
        <v>9110538.3766799998</v>
      </c>
      <c r="G14" s="38">
        <v>487677.45477999997</v>
      </c>
      <c r="H14" s="32">
        <f t="shared" si="0"/>
        <v>5.3528939192912555</v>
      </c>
      <c r="I14" s="33">
        <f t="shared" si="1"/>
        <v>-15259.445220000052</v>
      </c>
      <c r="J14" s="33">
        <f t="shared" si="2"/>
        <v>96.96593246190524</v>
      </c>
    </row>
    <row r="15" spans="1:10" x14ac:dyDescent="0.2">
      <c r="A15" s="24"/>
      <c r="B15" s="40" t="s">
        <v>23</v>
      </c>
      <c r="C15" s="37">
        <v>7099674.7000000002</v>
      </c>
      <c r="D15" s="38">
        <v>476975.1</v>
      </c>
      <c r="E15" s="31">
        <v>6.7182669651047524</v>
      </c>
      <c r="F15" s="37">
        <v>8910037.9945100006</v>
      </c>
      <c r="G15" s="38">
        <v>437199.92080000002</v>
      </c>
      <c r="H15" s="32">
        <f t="shared" si="0"/>
        <v>4.9068244273412152</v>
      </c>
      <c r="I15" s="33">
        <f t="shared" si="1"/>
        <v>-39775.179199999955</v>
      </c>
      <c r="J15" s="33">
        <f t="shared" si="2"/>
        <v>91.660952699627302</v>
      </c>
    </row>
    <row r="16" spans="1:10" x14ac:dyDescent="0.2">
      <c r="A16" s="24"/>
      <c r="B16" s="41"/>
      <c r="C16" s="30"/>
      <c r="D16" s="30"/>
      <c r="E16" s="33"/>
      <c r="F16" s="42"/>
      <c r="G16" s="42"/>
      <c r="H16" s="32"/>
      <c r="I16" s="33"/>
      <c r="J16" s="33"/>
    </row>
    <row r="17" spans="1:10" x14ac:dyDescent="0.2">
      <c r="A17" s="24"/>
      <c r="B17" s="43" t="s">
        <v>24</v>
      </c>
      <c r="C17" s="44">
        <v>141585035.02173999</v>
      </c>
      <c r="D17" s="44">
        <v>15852153.895429997</v>
      </c>
      <c r="E17" s="27">
        <v>11.196207207206568</v>
      </c>
      <c r="F17" s="44">
        <f>F18+F23+F24+F27+F32+F33+F34+F35+F36+F37+F38+F39+F41+F42</f>
        <v>165070001.47925997</v>
      </c>
      <c r="G17" s="44">
        <f>G18+G23+G24+G27+G32+G33+G34+G35+G36+G37+G38+G39+G41+G42</f>
        <v>17687365.30274</v>
      </c>
      <c r="H17" s="45">
        <f>G17/F17*100</f>
        <v>10.715069451890875</v>
      </c>
      <c r="I17" s="45">
        <f t="shared" ref="I17:I43" si="3">G17-D17</f>
        <v>1835211.4073100034</v>
      </c>
      <c r="J17" s="45">
        <f t="shared" ref="J17:J59" si="4">G17/D17*100</f>
        <v>111.57704763287136</v>
      </c>
    </row>
    <row r="18" spans="1:10" x14ac:dyDescent="0.2">
      <c r="A18" s="46" t="s">
        <v>25</v>
      </c>
      <c r="B18" s="25" t="s">
        <v>26</v>
      </c>
      <c r="C18" s="47">
        <v>14008723.463620001</v>
      </c>
      <c r="D18" s="47">
        <v>1290314.99829</v>
      </c>
      <c r="E18" s="27">
        <v>9.2107964129700157</v>
      </c>
      <c r="F18" s="48">
        <v>18875143.891599998</v>
      </c>
      <c r="G18" s="48">
        <v>1357956.0918099999</v>
      </c>
      <c r="H18" s="45">
        <f t="shared" ref="H18:H42" si="5">G18/F18*100</f>
        <v>7.1944145147117569</v>
      </c>
      <c r="I18" s="45">
        <f t="shared" si="3"/>
        <v>67641.093519999878</v>
      </c>
      <c r="J18" s="45">
        <f t="shared" si="4"/>
        <v>105.24221555276361</v>
      </c>
    </row>
    <row r="19" spans="1:10" ht="25.5" x14ac:dyDescent="0.2">
      <c r="A19" s="49" t="s">
        <v>27</v>
      </c>
      <c r="B19" s="34" t="s">
        <v>28</v>
      </c>
      <c r="C19" s="50">
        <v>7320215.7603700003</v>
      </c>
      <c r="D19" s="50">
        <v>774296.85699</v>
      </c>
      <c r="E19" s="31">
        <v>10.577514138065013</v>
      </c>
      <c r="F19" s="51">
        <v>7634150.5472999997</v>
      </c>
      <c r="G19" s="51">
        <v>768986.89872000006</v>
      </c>
      <c r="H19" s="52">
        <f t="shared" si="5"/>
        <v>10.072985775633816</v>
      </c>
      <c r="I19" s="52">
        <f t="shared" si="3"/>
        <v>-5309.9582699999446</v>
      </c>
      <c r="J19" s="52">
        <f t="shared" si="4"/>
        <v>99.31422190054576</v>
      </c>
    </row>
    <row r="20" spans="1:10" x14ac:dyDescent="0.2">
      <c r="A20" s="53" t="s">
        <v>29</v>
      </c>
      <c r="B20" s="34" t="s">
        <v>30</v>
      </c>
      <c r="C20" s="50">
        <v>273842.80460999999</v>
      </c>
      <c r="D20" s="50">
        <v>28825.940770000001</v>
      </c>
      <c r="E20" s="31">
        <v>10.526455427979267</v>
      </c>
      <c r="F20" s="51">
        <v>322767.73693000001</v>
      </c>
      <c r="G20" s="51">
        <v>28783.99337</v>
      </c>
      <c r="H20" s="52">
        <f t="shared" si="5"/>
        <v>8.9178657209603642</v>
      </c>
      <c r="I20" s="52">
        <f t="shared" si="3"/>
        <v>-41.947400000000926</v>
      </c>
      <c r="J20" s="52">
        <f t="shared" si="4"/>
        <v>99.854480378161128</v>
      </c>
    </row>
    <row r="21" spans="1:10" ht="25.5" x14ac:dyDescent="0.2">
      <c r="A21" s="53" t="s">
        <v>31</v>
      </c>
      <c r="B21" s="34" t="s">
        <v>32</v>
      </c>
      <c r="C21" s="50">
        <v>503372.09914999997</v>
      </c>
      <c r="D21" s="50">
        <v>49038.687939999996</v>
      </c>
      <c r="E21" s="31">
        <v>9.7420353696216573</v>
      </c>
      <c r="F21" s="51">
        <v>541493.14950000006</v>
      </c>
      <c r="G21" s="51">
        <v>53130.131369999996</v>
      </c>
      <c r="H21" s="52">
        <f t="shared" si="5"/>
        <v>9.8117827379827247</v>
      </c>
      <c r="I21" s="52">
        <f t="shared" si="3"/>
        <v>4091.4434299999994</v>
      </c>
      <c r="J21" s="52">
        <f t="shared" si="4"/>
        <v>108.34329710249584</v>
      </c>
    </row>
    <row r="22" spans="1:10" ht="15.75" customHeight="1" x14ac:dyDescent="0.2">
      <c r="A22" s="53" t="s">
        <v>33</v>
      </c>
      <c r="B22" s="34" t="s">
        <v>34</v>
      </c>
      <c r="C22" s="50">
        <v>86441.140980000011</v>
      </c>
      <c r="D22" s="50">
        <v>5757.6995999999999</v>
      </c>
      <c r="E22" s="31">
        <v>6.6608324863876636</v>
      </c>
      <c r="F22" s="51">
        <v>229110.69538999998</v>
      </c>
      <c r="G22" s="51">
        <v>7775.5210999999999</v>
      </c>
      <c r="H22" s="52">
        <f t="shared" si="5"/>
        <v>3.3937835537377445</v>
      </c>
      <c r="I22" s="52">
        <f t="shared" si="3"/>
        <v>2017.8215</v>
      </c>
      <c r="J22" s="52">
        <f t="shared" si="4"/>
        <v>135.04561960821994</v>
      </c>
    </row>
    <row r="23" spans="1:10" ht="18" customHeight="1" x14ac:dyDescent="0.2">
      <c r="A23" s="46" t="s">
        <v>35</v>
      </c>
      <c r="B23" s="25" t="s">
        <v>36</v>
      </c>
      <c r="C23" s="47">
        <v>67896.2</v>
      </c>
      <c r="D23" s="47">
        <v>5851.80944</v>
      </c>
      <c r="E23" s="27">
        <v>8.6187583988500105</v>
      </c>
      <c r="F23" s="48">
        <v>74243.199999999997</v>
      </c>
      <c r="G23" s="48">
        <v>6289.09656</v>
      </c>
      <c r="H23" s="45">
        <f t="shared" si="5"/>
        <v>8.4709395069178051</v>
      </c>
      <c r="I23" s="27">
        <f t="shared" si="3"/>
        <v>437.28711999999996</v>
      </c>
      <c r="J23" s="27">
        <f t="shared" si="4"/>
        <v>107.47268215897338</v>
      </c>
    </row>
    <row r="24" spans="1:10" ht="15.75" customHeight="1" x14ac:dyDescent="0.2">
      <c r="A24" s="46" t="s">
        <v>37</v>
      </c>
      <c r="B24" s="25" t="s">
        <v>38</v>
      </c>
      <c r="C24" s="48">
        <v>2367230.61143</v>
      </c>
      <c r="D24" s="48">
        <v>254703.39684</v>
      </c>
      <c r="E24" s="27">
        <v>10.759551503355155</v>
      </c>
      <c r="F24" s="48">
        <v>2372946.3586799996</v>
      </c>
      <c r="G24" s="48">
        <v>279067.29051999998</v>
      </c>
      <c r="H24" s="45">
        <f t="shared" si="5"/>
        <v>11.76037079385296</v>
      </c>
      <c r="I24" s="27">
        <f t="shared" si="3"/>
        <v>24363.893679999979</v>
      </c>
      <c r="J24" s="27">
        <f t="shared" si="4"/>
        <v>109.56559432746982</v>
      </c>
    </row>
    <row r="25" spans="1:10" ht="27.75" customHeight="1" x14ac:dyDescent="0.2">
      <c r="A25" s="53" t="s">
        <v>39</v>
      </c>
      <c r="B25" s="34" t="s">
        <v>40</v>
      </c>
      <c r="C25" s="54">
        <v>678426.78957000002</v>
      </c>
      <c r="D25" s="54">
        <v>32961.198089999998</v>
      </c>
      <c r="E25" s="31">
        <v>4.8584753132893583</v>
      </c>
      <c r="F25" s="55">
        <v>659733.18423000001</v>
      </c>
      <c r="G25" s="55">
        <v>39777.452450000004</v>
      </c>
      <c r="H25" s="52">
        <f t="shared" si="5"/>
        <v>6.0293241875389061</v>
      </c>
      <c r="I25" s="52">
        <f t="shared" si="3"/>
        <v>6816.2543600000063</v>
      </c>
      <c r="J25" s="52">
        <f t="shared" si="4"/>
        <v>120.67963167293961</v>
      </c>
    </row>
    <row r="26" spans="1:10" x14ac:dyDescent="0.2">
      <c r="A26" s="53" t="s">
        <v>41</v>
      </c>
      <c r="B26" s="34" t="s">
        <v>42</v>
      </c>
      <c r="C26" s="54">
        <v>1287774.2245</v>
      </c>
      <c r="D26" s="54">
        <v>108623.66935</v>
      </c>
      <c r="E26" s="31">
        <v>8.434993284026552</v>
      </c>
      <c r="F26" s="55">
        <v>1359178.6466099999</v>
      </c>
      <c r="G26" s="55">
        <v>123478.32726000001</v>
      </c>
      <c r="H26" s="52">
        <f t="shared" si="5"/>
        <v>9.0847753949029357</v>
      </c>
      <c r="I26" s="52">
        <f t="shared" si="3"/>
        <v>14854.657910000009</v>
      </c>
      <c r="J26" s="52">
        <f t="shared" si="4"/>
        <v>113.67534166253978</v>
      </c>
    </row>
    <row r="27" spans="1:10" x14ac:dyDescent="0.2">
      <c r="A27" s="46" t="s">
        <v>43</v>
      </c>
      <c r="B27" s="25" t="s">
        <v>44</v>
      </c>
      <c r="C27" s="48">
        <v>20757951.991749998</v>
      </c>
      <c r="D27" s="48">
        <v>1623516.94093</v>
      </c>
      <c r="E27" s="27">
        <v>7.821180729077934</v>
      </c>
      <c r="F27" s="48">
        <v>22001689.89319</v>
      </c>
      <c r="G27" s="48">
        <v>1932162.97936</v>
      </c>
      <c r="H27" s="45">
        <f t="shared" si="5"/>
        <v>8.7818844313320064</v>
      </c>
      <c r="I27" s="27">
        <f t="shared" si="3"/>
        <v>308646.03842999996</v>
      </c>
      <c r="J27" s="27">
        <f t="shared" si="4"/>
        <v>119.01095274393614</v>
      </c>
    </row>
    <row r="28" spans="1:10" x14ac:dyDescent="0.2">
      <c r="A28" s="53" t="s">
        <v>45</v>
      </c>
      <c r="B28" s="34" t="s">
        <v>46</v>
      </c>
      <c r="C28" s="50">
        <v>4488490.5539999995</v>
      </c>
      <c r="D28" s="50">
        <v>493761.43754000001</v>
      </c>
      <c r="E28" s="31">
        <v>11.0006121567968</v>
      </c>
      <c r="F28" s="51">
        <v>4234334.5819800003</v>
      </c>
      <c r="G28" s="51">
        <v>165364.43052000002</v>
      </c>
      <c r="H28" s="52">
        <f t="shared" si="5"/>
        <v>3.9053227211599943</v>
      </c>
      <c r="I28" s="31">
        <f t="shared" si="3"/>
        <v>-328397.00702000002</v>
      </c>
      <c r="J28" s="31">
        <f t="shared" si="4"/>
        <v>33.490754430696853</v>
      </c>
    </row>
    <row r="29" spans="1:10" x14ac:dyDescent="0.2">
      <c r="A29" s="53" t="s">
        <v>47</v>
      </c>
      <c r="B29" s="34" t="s">
        <v>48</v>
      </c>
      <c r="C29" s="50">
        <v>1295238.3</v>
      </c>
      <c r="D29" s="50">
        <v>67558.966620000007</v>
      </c>
      <c r="E29" s="31">
        <v>5.2159488041698587</v>
      </c>
      <c r="F29" s="51">
        <v>1490179.422</v>
      </c>
      <c r="G29" s="51">
        <v>70662.331510000004</v>
      </c>
      <c r="H29" s="52">
        <f t="shared" si="5"/>
        <v>4.7418673528025677</v>
      </c>
      <c r="I29" s="31">
        <f t="shared" si="3"/>
        <v>3103.3648899999971</v>
      </c>
      <c r="J29" s="31">
        <f t="shared" si="4"/>
        <v>104.59356477054413</v>
      </c>
    </row>
    <row r="30" spans="1:10" x14ac:dyDescent="0.2">
      <c r="A30" s="53" t="s">
        <v>49</v>
      </c>
      <c r="B30" s="34" t="s">
        <v>50</v>
      </c>
      <c r="C30" s="50">
        <v>10747712.36461</v>
      </c>
      <c r="D30" s="50">
        <v>915904.59993999999</v>
      </c>
      <c r="E30" s="31">
        <v>8.5218562692083673</v>
      </c>
      <c r="F30" s="51">
        <v>11682118.22811</v>
      </c>
      <c r="G30" s="51">
        <v>1166319.1522000001</v>
      </c>
      <c r="H30" s="52">
        <f t="shared" si="5"/>
        <v>9.9837985665438165</v>
      </c>
      <c r="I30" s="31">
        <f t="shared" si="3"/>
        <v>250414.55226000014</v>
      </c>
      <c r="J30" s="31">
        <f t="shared" si="4"/>
        <v>127.34068070805678</v>
      </c>
    </row>
    <row r="31" spans="1:10" x14ac:dyDescent="0.2">
      <c r="A31" s="53" t="s">
        <v>51</v>
      </c>
      <c r="B31" s="34" t="s">
        <v>52</v>
      </c>
      <c r="C31" s="50">
        <v>943379.74164000002</v>
      </c>
      <c r="D31" s="50">
        <v>25546.488870000001</v>
      </c>
      <c r="E31" s="31">
        <v>2.7079751390027953</v>
      </c>
      <c r="F31" s="51">
        <v>1127022.6071600001</v>
      </c>
      <c r="G31" s="51">
        <v>36249.296609999998</v>
      </c>
      <c r="H31" s="52">
        <f t="shared" si="5"/>
        <v>3.2163770610906464</v>
      </c>
      <c r="I31" s="31">
        <f t="shared" si="3"/>
        <v>10702.807739999997</v>
      </c>
      <c r="J31" s="52">
        <f t="shared" si="4"/>
        <v>141.89541582197083</v>
      </c>
    </row>
    <row r="32" spans="1:10" x14ac:dyDescent="0.2">
      <c r="A32" s="46" t="s">
        <v>53</v>
      </c>
      <c r="B32" s="25" t="s">
        <v>54</v>
      </c>
      <c r="C32" s="47">
        <v>14818557.42001</v>
      </c>
      <c r="D32" s="47">
        <v>924586.12537000002</v>
      </c>
      <c r="E32" s="27">
        <v>6.2393801175376229</v>
      </c>
      <c r="F32" s="48">
        <v>19172663.14683</v>
      </c>
      <c r="G32" s="48">
        <v>949440.57707</v>
      </c>
      <c r="H32" s="45">
        <f t="shared" si="5"/>
        <v>4.9520537120946608</v>
      </c>
      <c r="I32" s="45">
        <f t="shared" si="3"/>
        <v>24854.451699999976</v>
      </c>
      <c r="J32" s="45">
        <f t="shared" si="4"/>
        <v>102.68817052495285</v>
      </c>
    </row>
    <row r="33" spans="1:11" x14ac:dyDescent="0.2">
      <c r="A33" s="46" t="s">
        <v>55</v>
      </c>
      <c r="B33" s="25" t="s">
        <v>56</v>
      </c>
      <c r="C33" s="47">
        <v>325433.44487999997</v>
      </c>
      <c r="D33" s="47">
        <v>14952.530210000001</v>
      </c>
      <c r="E33" s="27">
        <v>4.5946507481778909</v>
      </c>
      <c r="F33" s="48">
        <v>495255.42444999999</v>
      </c>
      <c r="G33" s="48">
        <v>18312.956289999998</v>
      </c>
      <c r="H33" s="45">
        <f t="shared" si="5"/>
        <v>3.6976790936388495</v>
      </c>
      <c r="I33" s="45">
        <f t="shared" si="3"/>
        <v>3360.4260799999975</v>
      </c>
      <c r="J33" s="45">
        <f t="shared" si="4"/>
        <v>122.47396281970124</v>
      </c>
    </row>
    <row r="34" spans="1:11" x14ac:dyDescent="0.2">
      <c r="A34" s="46" t="s">
        <v>57</v>
      </c>
      <c r="B34" s="25" t="s">
        <v>58</v>
      </c>
      <c r="C34" s="56">
        <v>39430207.294139996</v>
      </c>
      <c r="D34" s="44">
        <v>4988827.2486899998</v>
      </c>
      <c r="E34" s="27">
        <v>12.652297796647458</v>
      </c>
      <c r="F34" s="48">
        <v>45152642.101410002</v>
      </c>
      <c r="G34" s="48">
        <v>5756259.9255900001</v>
      </c>
      <c r="H34" s="45">
        <f>G34/F34*100</f>
        <v>12.748445401404865</v>
      </c>
      <c r="I34" s="45">
        <f t="shared" si="3"/>
        <v>767432.67690000031</v>
      </c>
      <c r="J34" s="45">
        <f t="shared" si="4"/>
        <v>115.38302768654734</v>
      </c>
    </row>
    <row r="35" spans="1:11" x14ac:dyDescent="0.2">
      <c r="A35" s="46" t="s">
        <v>59</v>
      </c>
      <c r="B35" s="25" t="s">
        <v>60</v>
      </c>
      <c r="C35" s="47">
        <v>6570324.1944200005</v>
      </c>
      <c r="D35" s="47">
        <v>732337.45725999994</v>
      </c>
      <c r="E35" s="27">
        <v>11.146138844746115</v>
      </c>
      <c r="F35" s="56">
        <v>7218410.1585299997</v>
      </c>
      <c r="G35" s="44">
        <v>809779.65014000004</v>
      </c>
      <c r="H35" s="45">
        <f>G35/F35*100</f>
        <v>11.218254883772197</v>
      </c>
      <c r="I35" s="27">
        <f t="shared" si="3"/>
        <v>77442.192880000104</v>
      </c>
      <c r="J35" s="27">
        <f t="shared" si="4"/>
        <v>110.57465955240713</v>
      </c>
    </row>
    <row r="36" spans="1:11" x14ac:dyDescent="0.2">
      <c r="A36" s="46" t="s">
        <v>61</v>
      </c>
      <c r="B36" s="25" t="s">
        <v>62</v>
      </c>
      <c r="C36" s="47">
        <v>14604110.6</v>
      </c>
      <c r="D36" s="47">
        <v>2118045.6617399999</v>
      </c>
      <c r="E36" s="27">
        <v>14.503078754689792</v>
      </c>
      <c r="F36" s="48">
        <v>15864206.096000001</v>
      </c>
      <c r="G36" s="48">
        <v>2036082.38384</v>
      </c>
      <c r="H36" s="45">
        <f>G36/F36*100</f>
        <v>12.83444233842485</v>
      </c>
      <c r="I36" s="27">
        <f t="shared" si="3"/>
        <v>-81963.27789999987</v>
      </c>
      <c r="J36" s="27">
        <f t="shared" si="4"/>
        <v>96.130240278546879</v>
      </c>
    </row>
    <row r="37" spans="1:11" x14ac:dyDescent="0.2">
      <c r="A37" s="46" t="s">
        <v>63</v>
      </c>
      <c r="B37" s="25" t="s">
        <v>64</v>
      </c>
      <c r="C37" s="47">
        <v>24236112.088720001</v>
      </c>
      <c r="D37" s="47">
        <v>3628670.2790999999</v>
      </c>
      <c r="E37" s="27">
        <v>14.972163298373504</v>
      </c>
      <c r="F37" s="48">
        <v>27950415.225849997</v>
      </c>
      <c r="G37" s="48">
        <v>4186592.8301300001</v>
      </c>
      <c r="H37" s="45">
        <f>G37/F37*100</f>
        <v>14.978642701014408</v>
      </c>
      <c r="I37" s="27">
        <f t="shared" si="3"/>
        <v>557922.55103000021</v>
      </c>
      <c r="J37" s="27">
        <f t="shared" si="4"/>
        <v>115.37539947466317</v>
      </c>
    </row>
    <row r="38" spans="1:11" x14ac:dyDescent="0.2">
      <c r="A38" s="46" t="s">
        <v>65</v>
      </c>
      <c r="B38" s="25" t="s">
        <v>66</v>
      </c>
      <c r="C38" s="47">
        <v>3151948.3445300004</v>
      </c>
      <c r="D38" s="47">
        <v>242209.41683999999</v>
      </c>
      <c r="E38" s="27">
        <v>7.6844348436210437</v>
      </c>
      <c r="F38" s="48">
        <v>3955492.4322500001</v>
      </c>
      <c r="G38" s="48">
        <v>333125.10251999996</v>
      </c>
      <c r="H38" s="45">
        <f t="shared" si="5"/>
        <v>8.4218364268367125</v>
      </c>
      <c r="I38" s="27">
        <f t="shared" si="3"/>
        <v>90915.685679999966</v>
      </c>
      <c r="J38" s="27">
        <f t="shared" si="4"/>
        <v>137.53598306215218</v>
      </c>
    </row>
    <row r="39" spans="1:11" x14ac:dyDescent="0.2">
      <c r="A39" s="46" t="s">
        <v>67</v>
      </c>
      <c r="B39" s="25" t="s">
        <v>68</v>
      </c>
      <c r="C39" s="47">
        <v>255734.35536000002</v>
      </c>
      <c r="D39" s="47">
        <v>18095.121139999999</v>
      </c>
      <c r="E39" s="27">
        <v>7.0757490187531911</v>
      </c>
      <c r="F39" s="48">
        <v>374875.83899999998</v>
      </c>
      <c r="G39" s="48">
        <v>21239.047399999999</v>
      </c>
      <c r="H39" s="45">
        <f t="shared" si="5"/>
        <v>5.6656218380614281</v>
      </c>
      <c r="I39" s="27">
        <f t="shared" si="3"/>
        <v>3143.9262600000002</v>
      </c>
      <c r="J39" s="27">
        <f t="shared" si="4"/>
        <v>117.37444162808185</v>
      </c>
    </row>
    <row r="40" spans="1:11" x14ac:dyDescent="0.2">
      <c r="A40" s="46"/>
      <c r="B40" s="25" t="s">
        <v>69</v>
      </c>
      <c r="C40" s="27">
        <v>88248436.877170011</v>
      </c>
      <c r="D40" s="27">
        <v>11728185.184769997</v>
      </c>
      <c r="E40" s="27">
        <v>13.289963652380674</v>
      </c>
      <c r="F40" s="45">
        <f>F34+F35+F36+F37+F38+F39</f>
        <v>100516041.85303999</v>
      </c>
      <c r="G40" s="45">
        <f>G34+G35+G36+G37+G38+G39</f>
        <v>13143078.939619999</v>
      </c>
      <c r="H40" s="45">
        <f t="shared" si="5"/>
        <v>13.07560335377701</v>
      </c>
      <c r="I40" s="27">
        <f t="shared" si="3"/>
        <v>1414893.754850002</v>
      </c>
      <c r="J40" s="27">
        <f t="shared" si="4"/>
        <v>112.06404684577591</v>
      </c>
    </row>
    <row r="41" spans="1:11" x14ac:dyDescent="0.2">
      <c r="A41" s="57" t="s">
        <v>70</v>
      </c>
      <c r="B41" s="58" t="s">
        <v>71</v>
      </c>
      <c r="C41" s="48">
        <v>95721.070470000006</v>
      </c>
      <c r="D41" s="48">
        <v>786.49457999999993</v>
      </c>
      <c r="E41" s="45">
        <v>0.82165251196861155</v>
      </c>
      <c r="F41" s="48">
        <v>35126.441250000003</v>
      </c>
      <c r="G41" s="48">
        <v>1057.3715099999999</v>
      </c>
      <c r="H41" s="45">
        <f t="shared" si="5"/>
        <v>3.010186834682548</v>
      </c>
      <c r="I41" s="45">
        <f t="shared" si="3"/>
        <v>270.87693000000002</v>
      </c>
      <c r="J41" s="45">
        <f t="shared" si="4"/>
        <v>134.44104217475981</v>
      </c>
    </row>
    <row r="42" spans="1:11" x14ac:dyDescent="0.2">
      <c r="A42" s="46" t="s">
        <v>72</v>
      </c>
      <c r="B42" s="25" t="s">
        <v>73</v>
      </c>
      <c r="C42" s="47">
        <v>895083.94241000002</v>
      </c>
      <c r="D42" s="47">
        <v>9256.4150000000009</v>
      </c>
      <c r="E42" s="27">
        <v>1.0341393205063252</v>
      </c>
      <c r="F42" s="48">
        <v>1526891.2702200001</v>
      </c>
      <c r="G42" s="48">
        <v>0</v>
      </c>
      <c r="H42" s="45">
        <f t="shared" si="5"/>
        <v>0</v>
      </c>
      <c r="I42" s="27">
        <f t="shared" si="3"/>
        <v>-9256.4150000000009</v>
      </c>
      <c r="J42" s="45">
        <f t="shared" si="4"/>
        <v>0</v>
      </c>
    </row>
    <row r="43" spans="1:11" s="5" customFormat="1" x14ac:dyDescent="0.2">
      <c r="A43" s="46"/>
      <c r="B43" s="25" t="s">
        <v>74</v>
      </c>
      <c r="C43" s="47">
        <v>-9172217.7217399925</v>
      </c>
      <c r="D43" s="47">
        <v>-1555979.2954299971</v>
      </c>
      <c r="E43" s="27"/>
      <c r="F43" s="48">
        <f>-F45</f>
        <v>-10199722.300000001</v>
      </c>
      <c r="G43" s="48">
        <f>G8-G17</f>
        <v>-418112.70050000027</v>
      </c>
      <c r="H43" s="45"/>
      <c r="I43" s="27">
        <f t="shared" si="3"/>
        <v>1137866.5949299969</v>
      </c>
      <c r="J43" s="27"/>
    </row>
    <row r="44" spans="1:11" x14ac:dyDescent="0.2">
      <c r="A44" s="46"/>
      <c r="B44" s="25"/>
      <c r="C44" s="27"/>
      <c r="D44" s="27"/>
      <c r="E44" s="27"/>
      <c r="F44" s="59"/>
      <c r="G44" s="59"/>
      <c r="H44" s="59"/>
      <c r="I44" s="27"/>
      <c r="J44" s="45"/>
    </row>
    <row r="45" spans="1:11" x14ac:dyDescent="0.2">
      <c r="A45" s="53"/>
      <c r="B45" s="25" t="s">
        <v>75</v>
      </c>
      <c r="C45" s="27">
        <v>9172217.7000000011</v>
      </c>
      <c r="D45" s="27">
        <v>1555979.3</v>
      </c>
      <c r="E45" s="27"/>
      <c r="F45" s="27">
        <f>SUM(F46:F54)</f>
        <v>10199722.300000001</v>
      </c>
      <c r="G45" s="27">
        <f>SUM(G46:G55)</f>
        <v>418112.70000000019</v>
      </c>
      <c r="H45" s="59"/>
      <c r="I45" s="27">
        <f t="shared" ref="I45:I55" si="6">G45-D45</f>
        <v>-1137866.5999999999</v>
      </c>
      <c r="J45" s="45"/>
    </row>
    <row r="46" spans="1:11" x14ac:dyDescent="0.2">
      <c r="A46" s="49"/>
      <c r="B46" s="60" t="s">
        <v>76</v>
      </c>
      <c r="C46" s="31">
        <v>-55000</v>
      </c>
      <c r="D46" s="31">
        <v>0</v>
      </c>
      <c r="E46" s="31"/>
      <c r="F46" s="61">
        <v>-27500</v>
      </c>
      <c r="G46" s="61">
        <v>0</v>
      </c>
      <c r="H46" s="62"/>
      <c r="I46" s="61">
        <f t="shared" si="6"/>
        <v>0</v>
      </c>
      <c r="J46" s="45"/>
      <c r="K46" s="63"/>
    </row>
    <row r="47" spans="1:11" x14ac:dyDescent="0.2">
      <c r="A47" s="49"/>
      <c r="B47" s="60" t="s">
        <v>77</v>
      </c>
      <c r="C47" s="31">
        <v>939617.1</v>
      </c>
      <c r="D47" s="31">
        <v>-600</v>
      </c>
      <c r="E47" s="31"/>
      <c r="F47" s="61">
        <v>686001.3</v>
      </c>
      <c r="G47" s="61">
        <v>-101500</v>
      </c>
      <c r="H47" s="62"/>
      <c r="I47" s="61">
        <f t="shared" si="6"/>
        <v>-100900</v>
      </c>
      <c r="J47" s="45"/>
      <c r="K47" s="63"/>
    </row>
    <row r="48" spans="1:11" ht="15" customHeight="1" x14ac:dyDescent="0.2">
      <c r="A48" s="49"/>
      <c r="B48" s="60" t="s">
        <v>78</v>
      </c>
      <c r="C48" s="31">
        <v>-1468450.8</v>
      </c>
      <c r="D48" s="31">
        <v>0</v>
      </c>
      <c r="E48" s="31"/>
      <c r="F48" s="61">
        <v>-167798.39999999999</v>
      </c>
      <c r="G48" s="61">
        <v>0</v>
      </c>
      <c r="H48" s="62"/>
      <c r="I48" s="61">
        <f t="shared" si="6"/>
        <v>0</v>
      </c>
      <c r="J48" s="45"/>
      <c r="K48" s="63"/>
    </row>
    <row r="49" spans="1:11" x14ac:dyDescent="0.2">
      <c r="A49" s="49"/>
      <c r="B49" s="60" t="s">
        <v>79</v>
      </c>
      <c r="C49" s="31">
        <v>9883394.5</v>
      </c>
      <c r="D49" s="31">
        <v>-2044908.8</v>
      </c>
      <c r="E49" s="31"/>
      <c r="F49" s="61">
        <v>9828252.0999999996</v>
      </c>
      <c r="G49" s="61">
        <v>-4692631.3</v>
      </c>
      <c r="H49" s="62"/>
      <c r="I49" s="61">
        <f t="shared" si="6"/>
        <v>-2647722.5</v>
      </c>
      <c r="J49" s="45"/>
      <c r="K49" s="63"/>
    </row>
    <row r="50" spans="1:11" ht="17.25" customHeight="1" x14ac:dyDescent="0.2">
      <c r="A50" s="49"/>
      <c r="B50" s="60" t="s">
        <v>80</v>
      </c>
      <c r="C50" s="31">
        <v>0</v>
      </c>
      <c r="D50" s="31">
        <v>0</v>
      </c>
      <c r="E50" s="31"/>
      <c r="F50" s="61">
        <v>10000</v>
      </c>
      <c r="G50" s="61">
        <v>0</v>
      </c>
      <c r="H50" s="62"/>
      <c r="I50" s="61">
        <f t="shared" si="6"/>
        <v>0</v>
      </c>
      <c r="J50" s="45"/>
      <c r="K50" s="63"/>
    </row>
    <row r="51" spans="1:11" ht="17.25" customHeight="1" x14ac:dyDescent="0.2">
      <c r="A51" s="49"/>
      <c r="B51" s="60" t="s">
        <v>81</v>
      </c>
      <c r="C51" s="31">
        <v>10000</v>
      </c>
      <c r="D51" s="31">
        <v>0</v>
      </c>
      <c r="E51" s="31"/>
      <c r="F51" s="61">
        <v>0</v>
      </c>
      <c r="G51" s="61">
        <v>0</v>
      </c>
      <c r="H51" s="62"/>
      <c r="I51" s="61">
        <f t="shared" si="6"/>
        <v>0</v>
      </c>
      <c r="J51" s="45"/>
      <c r="K51" s="63"/>
    </row>
    <row r="52" spans="1:11" ht="15.75" customHeight="1" x14ac:dyDescent="0.2">
      <c r="A52" s="49"/>
      <c r="B52" s="60" t="s">
        <v>82</v>
      </c>
      <c r="C52" s="54">
        <v>-298114.90000000002</v>
      </c>
      <c r="D52" s="54">
        <v>0</v>
      </c>
      <c r="E52" s="31"/>
      <c r="F52" s="61">
        <v>-275371</v>
      </c>
      <c r="G52" s="61">
        <v>0</v>
      </c>
      <c r="H52" s="62"/>
      <c r="I52" s="61">
        <f t="shared" si="6"/>
        <v>0</v>
      </c>
      <c r="J52" s="45"/>
      <c r="K52" s="63"/>
    </row>
    <row r="53" spans="1:11" ht="15.75" customHeight="1" x14ac:dyDescent="0.2">
      <c r="A53" s="49"/>
      <c r="B53" s="60" t="s">
        <v>83</v>
      </c>
      <c r="C53" s="31">
        <v>48836.9</v>
      </c>
      <c r="D53" s="31">
        <v>45</v>
      </c>
      <c r="E53" s="31"/>
      <c r="F53" s="61">
        <v>51836.9</v>
      </c>
      <c r="G53" s="61">
        <v>6.4</v>
      </c>
      <c r="H53" s="62"/>
      <c r="I53" s="61">
        <f t="shared" si="6"/>
        <v>-38.6</v>
      </c>
      <c r="J53" s="45"/>
      <c r="K53" s="63"/>
    </row>
    <row r="54" spans="1:11" ht="15.75" customHeight="1" x14ac:dyDescent="0.2">
      <c r="A54" s="64"/>
      <c r="B54" s="65" t="s">
        <v>84</v>
      </c>
      <c r="C54" s="31">
        <v>111934.9</v>
      </c>
      <c r="D54" s="31">
        <v>700</v>
      </c>
      <c r="E54" s="31"/>
      <c r="F54" s="61">
        <v>94301.4</v>
      </c>
      <c r="G54" s="61">
        <v>800</v>
      </c>
      <c r="H54" s="62"/>
      <c r="I54" s="61">
        <f t="shared" si="6"/>
        <v>100</v>
      </c>
      <c r="J54" s="45"/>
      <c r="K54" s="63"/>
    </row>
    <row r="55" spans="1:11" ht="15.75" customHeight="1" x14ac:dyDescent="0.2">
      <c r="A55" s="64"/>
      <c r="B55" s="65" t="s">
        <v>85</v>
      </c>
      <c r="C55" s="61">
        <v>0</v>
      </c>
      <c r="D55" s="61">
        <v>3600743.1</v>
      </c>
      <c r="E55" s="61"/>
      <c r="F55" s="61">
        <v>0</v>
      </c>
      <c r="G55" s="61">
        <v>5211437.5999999996</v>
      </c>
      <c r="H55" s="62"/>
      <c r="I55" s="61">
        <f t="shared" si="6"/>
        <v>1610694.4999999995</v>
      </c>
      <c r="J55" s="45"/>
      <c r="K55" s="63"/>
    </row>
    <row r="56" spans="1:11" ht="14.25" customHeight="1" x14ac:dyDescent="0.2">
      <c r="A56" s="66"/>
      <c r="B56" s="67"/>
      <c r="C56" s="68"/>
      <c r="D56" s="68"/>
      <c r="E56" s="68"/>
      <c r="F56" s="69"/>
      <c r="G56" s="69"/>
      <c r="H56" s="69"/>
      <c r="J56" s="45"/>
      <c r="K56" s="63"/>
    </row>
    <row r="57" spans="1:11" ht="15.75" customHeight="1" x14ac:dyDescent="0.2">
      <c r="A57" s="70"/>
      <c r="B57" s="71" t="s">
        <v>86</v>
      </c>
      <c r="C57" s="72"/>
      <c r="D57" s="61">
        <v>5041871.5999999996</v>
      </c>
      <c r="E57" s="45"/>
      <c r="F57" s="73"/>
      <c r="G57" s="52">
        <v>4331963.9000000004</v>
      </c>
      <c r="H57" s="73"/>
      <c r="I57" s="61">
        <f>G57-D57</f>
        <v>-709907.69999999925</v>
      </c>
      <c r="J57" s="52">
        <f t="shared" si="4"/>
        <v>85.919758448430159</v>
      </c>
      <c r="K57" s="63"/>
    </row>
    <row r="58" spans="1:11" ht="15.75" customHeight="1" x14ac:dyDescent="0.2">
      <c r="A58" s="70"/>
      <c r="B58" s="74" t="s">
        <v>87</v>
      </c>
      <c r="C58" s="72"/>
      <c r="D58" s="52">
        <v>4.031306352073865</v>
      </c>
      <c r="E58" s="45"/>
      <c r="F58" s="73"/>
      <c r="G58" s="52">
        <f>G57/F9*100</f>
        <v>3.0449923482556724</v>
      </c>
      <c r="H58" s="75"/>
      <c r="I58" s="61"/>
      <c r="J58" s="45"/>
      <c r="K58" s="63"/>
    </row>
    <row r="59" spans="1:11" ht="15.75" customHeight="1" x14ac:dyDescent="0.2">
      <c r="A59" s="70"/>
      <c r="B59" s="74" t="s">
        <v>88</v>
      </c>
      <c r="C59" s="72"/>
      <c r="D59" s="68">
        <v>182500</v>
      </c>
      <c r="E59" s="52"/>
      <c r="F59" s="76"/>
      <c r="G59" s="52">
        <v>106663</v>
      </c>
      <c r="H59" s="75"/>
      <c r="I59" s="61">
        <f>G59-D59</f>
        <v>-75837</v>
      </c>
      <c r="J59" s="52">
        <f t="shared" si="4"/>
        <v>58.445479452054791</v>
      </c>
      <c r="K59" s="63"/>
    </row>
    <row r="60" spans="1:11" ht="15.75" customHeight="1" x14ac:dyDescent="0.2">
      <c r="A60" s="70"/>
      <c r="B60" s="74" t="s">
        <v>87</v>
      </c>
      <c r="C60" s="72"/>
      <c r="D60" s="52">
        <v>0.14592069525401646</v>
      </c>
      <c r="E60" s="52"/>
      <c r="F60" s="76"/>
      <c r="G60" s="52">
        <f>G59/F9*100</f>
        <v>7.4974775030326263E-2</v>
      </c>
      <c r="H60" s="75"/>
      <c r="I60" s="61"/>
      <c r="J60" s="72"/>
      <c r="K60" s="63"/>
    </row>
    <row r="61" spans="1:11" ht="9.75" customHeight="1" x14ac:dyDescent="0.2">
      <c r="A61" s="66"/>
      <c r="B61" s="67"/>
      <c r="C61" s="68"/>
      <c r="D61" s="68"/>
      <c r="E61" s="68"/>
      <c r="F61" s="68"/>
      <c r="G61" s="68"/>
      <c r="H61" s="68"/>
      <c r="I61" s="68"/>
      <c r="J61" s="67"/>
      <c r="K61" s="63"/>
    </row>
    <row r="62" spans="1:11" x14ac:dyDescent="0.2">
      <c r="A62" s="77" t="s">
        <v>89</v>
      </c>
      <c r="B62" s="5"/>
      <c r="C62" s="78"/>
      <c r="D62" s="78"/>
      <c r="E62" s="78"/>
      <c r="F62" s="79"/>
      <c r="G62" s="78"/>
      <c r="H62" s="78"/>
      <c r="I62" s="78"/>
      <c r="J62" s="5"/>
    </row>
  </sheetData>
  <mergeCells count="14">
    <mergeCell ref="E5:E6"/>
    <mergeCell ref="F5:F6"/>
    <mergeCell ref="G5:G6"/>
    <mergeCell ref="H5:H6"/>
    <mergeCell ref="A1:J1"/>
    <mergeCell ref="A2:J2"/>
    <mergeCell ref="A4:A6"/>
    <mergeCell ref="B4:B6"/>
    <mergeCell ref="C4:E4"/>
    <mergeCell ref="F4:H4"/>
    <mergeCell ref="I4:I6"/>
    <mergeCell ref="J4:J6"/>
    <mergeCell ref="C5:C6"/>
    <mergeCell ref="D5:D6"/>
  </mergeCells>
  <pageMargins left="0.39370078740157483" right="0.39370078740157483" top="0.59055118110236227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2019-03-19T05:40:43Z</dcterms:created>
  <dcterms:modified xsi:type="dcterms:W3CDTF">2019-03-19T05:43:08Z</dcterms:modified>
</cp:coreProperties>
</file>