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 на 01.10.2018 " sheetId="1" r:id="rId1"/>
  </sheets>
  <calcPr calcId="145621"/>
</workbook>
</file>

<file path=xl/calcChain.xml><?xml version="1.0" encoding="utf-8"?>
<calcChain xmlns="http://schemas.openxmlformats.org/spreadsheetml/2006/main">
  <c r="G58" i="1" l="1"/>
  <c r="G59" i="1" s="1"/>
  <c r="D58" i="1"/>
  <c r="D59" i="1" s="1"/>
  <c r="G56" i="1"/>
  <c r="G57" i="1" s="1"/>
  <c r="D56" i="1"/>
  <c r="D57" i="1" s="1"/>
  <c r="I54" i="1"/>
  <c r="I53" i="1"/>
  <c r="I52" i="1"/>
  <c r="I51" i="1"/>
  <c r="I50" i="1"/>
  <c r="I49" i="1"/>
  <c r="I48" i="1"/>
  <c r="I47" i="1"/>
  <c r="I46" i="1"/>
  <c r="I45" i="1"/>
  <c r="G44" i="1"/>
  <c r="I44" i="1" s="1"/>
  <c r="F44" i="1"/>
  <c r="I41" i="1"/>
  <c r="H41" i="1"/>
  <c r="E41" i="1"/>
  <c r="I40" i="1"/>
  <c r="H40" i="1"/>
  <c r="E40" i="1"/>
  <c r="G39" i="1"/>
  <c r="I39" i="1" s="1"/>
  <c r="F39" i="1"/>
  <c r="E39" i="1"/>
  <c r="I38" i="1"/>
  <c r="H38" i="1"/>
  <c r="E38" i="1"/>
  <c r="I37" i="1"/>
  <c r="H37" i="1"/>
  <c r="E37" i="1"/>
  <c r="I36" i="1"/>
  <c r="H36" i="1"/>
  <c r="E36" i="1"/>
  <c r="I35" i="1"/>
  <c r="H35" i="1"/>
  <c r="E35" i="1"/>
  <c r="I34" i="1"/>
  <c r="H34" i="1"/>
  <c r="E34" i="1"/>
  <c r="I33" i="1"/>
  <c r="H33" i="1"/>
  <c r="E33" i="1"/>
  <c r="I32" i="1"/>
  <c r="H32" i="1"/>
  <c r="E32" i="1"/>
  <c r="I31" i="1"/>
  <c r="H31" i="1"/>
  <c r="E31" i="1"/>
  <c r="I30" i="1"/>
  <c r="H30" i="1"/>
  <c r="E30" i="1"/>
  <c r="I29" i="1"/>
  <c r="H29" i="1"/>
  <c r="E29" i="1"/>
  <c r="I28" i="1"/>
  <c r="H28" i="1"/>
  <c r="E28" i="1"/>
  <c r="I27" i="1"/>
  <c r="H27" i="1"/>
  <c r="E27" i="1"/>
  <c r="I26" i="1"/>
  <c r="H26" i="1"/>
  <c r="E26" i="1"/>
  <c r="I25" i="1"/>
  <c r="H25" i="1"/>
  <c r="E25" i="1"/>
  <c r="I24" i="1"/>
  <c r="H24" i="1"/>
  <c r="E24" i="1"/>
  <c r="I23" i="1"/>
  <c r="H23" i="1"/>
  <c r="E23" i="1"/>
  <c r="I22" i="1"/>
  <c r="H22" i="1"/>
  <c r="E22" i="1"/>
  <c r="I21" i="1"/>
  <c r="H21" i="1"/>
  <c r="E21" i="1"/>
  <c r="I20" i="1"/>
  <c r="H20" i="1"/>
  <c r="E20" i="1"/>
  <c r="I19" i="1"/>
  <c r="H19" i="1"/>
  <c r="E19" i="1"/>
  <c r="I18" i="1"/>
  <c r="H18" i="1"/>
  <c r="E18" i="1"/>
  <c r="I17" i="1"/>
  <c r="H17" i="1"/>
  <c r="E17" i="1"/>
  <c r="G16" i="1"/>
  <c r="I16" i="1" s="1"/>
  <c r="F16" i="1"/>
  <c r="D16" i="1"/>
  <c r="E16" i="1" s="1"/>
  <c r="C16" i="1"/>
  <c r="I14" i="1"/>
  <c r="H14" i="1"/>
  <c r="E14" i="1"/>
  <c r="I13" i="1"/>
  <c r="H13" i="1"/>
  <c r="E13" i="1"/>
  <c r="I12" i="1"/>
  <c r="H12" i="1"/>
  <c r="E12" i="1"/>
  <c r="I11" i="1"/>
  <c r="H11" i="1"/>
  <c r="E11" i="1"/>
  <c r="I10" i="1"/>
  <c r="H10" i="1"/>
  <c r="E10" i="1"/>
  <c r="I9" i="1"/>
  <c r="H9" i="1"/>
  <c r="E9" i="1"/>
  <c r="I8" i="1"/>
  <c r="H8" i="1"/>
  <c r="E8" i="1"/>
  <c r="G7" i="1"/>
  <c r="I7" i="1" s="1"/>
  <c r="F7" i="1"/>
  <c r="F42" i="1" s="1"/>
  <c r="D7" i="1"/>
  <c r="E7" i="1" s="1"/>
  <c r="C7" i="1"/>
  <c r="H39" i="1" l="1"/>
  <c r="H7" i="1"/>
  <c r="H16" i="1"/>
  <c r="G42" i="1"/>
  <c r="I42" i="1" s="1"/>
</calcChain>
</file>

<file path=xl/sharedStrings.xml><?xml version="1.0" encoding="utf-8"?>
<sst xmlns="http://schemas.openxmlformats.org/spreadsheetml/2006/main" count="89" uniqueCount="85">
  <si>
    <t>Информация об исполнении консолидированного бюджета Ленинградской области на 01.10.2018.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</si>
  <si>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</si>
  <si>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</si>
  <si>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</si>
  <si>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</si>
  <si>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01.10.2017.</t>
  </si>
  <si>
    <t>на 01.10.2018.</t>
  </si>
  <si>
    <t>Отклонение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</si>
  <si>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</si>
  <si>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</si>
  <si>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</si>
  <si>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</si>
  <si>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</si>
  <si>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</si>
  <si>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</si>
  <si>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</si>
  <si>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</si>
  <si>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</si>
  <si>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</si>
  <si>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</si>
  <si>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</si>
  <si>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</si>
  <si>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</si>
  <si>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</si>
  <si>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</si>
  <si>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</si>
  <si>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</si>
  <si>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</si>
  <si>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</si>
  <si>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</si>
  <si>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</si>
  <si>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</si>
  <si>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</si>
  <si>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</si>
  <si>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</si>
  <si>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</si>
  <si>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</si>
  <si>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</si>
  <si>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</si>
  <si>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</si>
  <si>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</si>
  <si>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</si>
  <si>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</si>
  <si>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</si>
  <si>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</si>
  <si>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</si>
  <si>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</si>
  <si>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</si>
  <si>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</si>
  <si>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</si>
  <si>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</si>
  <si>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</si>
  <si>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</si>
  <si>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</si>
  <si>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</si>
  <si>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</si>
  <si>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</si>
  <si>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</si>
  <si>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</si>
  <si>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</si>
  <si>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</si>
  <si>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</si>
  <si>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</si>
  <si>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</si>
  <si>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</si>
  <si>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</si>
  <si>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</si>
  <si>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</si>
  <si>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</si>
  <si>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</si>
  <si>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ПОКРЫТИЯ ДЕФИЦИТА (всего)</t>
    </r>
    <r>
      <rPr>
        <sz val="10"/>
        <color indexed="8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</si>
  <si>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</si>
  <si>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</si>
  <si>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</si>
  <si>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</si>
  <si>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</si>
  <si>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Курсовая разница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</si>
  <si>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</si>
  <si>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</si>
  <si>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</si>
  <si>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</si>
  <si>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</si>
  <si>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</si>
  <si>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</si>
  <si>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Васютина О.В. 2778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</si>
</sst>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3" fillId="0" borderId="0"/>
    <xf numFmtId="49" fontId="25" fillId="0" borderId="0">
      <alignment horizontal="center"/>
    </xf>
    <xf numFmtId="49" fontId="25" fillId="0" borderId="0">
      <alignment horizontal="center"/>
    </xf>
    <xf numFmtId="49" fontId="25" fillId="0" borderId="8">
      <alignment horizontal="center" wrapText="1"/>
    </xf>
    <xf numFmtId="49" fontId="25" fillId="0" borderId="8">
      <alignment horizontal="center" wrapText="1"/>
    </xf>
    <xf numFmtId="49" fontId="25" fillId="0" borderId="9">
      <alignment horizontal="center" wrapText="1"/>
    </xf>
    <xf numFmtId="49" fontId="25" fillId="0" borderId="9">
      <alignment horizontal="center" wrapText="1"/>
    </xf>
    <xf numFmtId="49" fontId="25" fillId="0" borderId="10">
      <alignment horizontal="center"/>
    </xf>
    <xf numFmtId="49" fontId="25" fillId="0" borderId="10">
      <alignment horizontal="center"/>
    </xf>
    <xf numFmtId="49" fontId="25" fillId="0" borderId="11"/>
    <xf numFmtId="49" fontId="25" fillId="0" borderId="11"/>
    <xf numFmtId="4" fontId="25" fillId="0" borderId="10">
      <alignment horizontal="right"/>
    </xf>
    <xf numFmtId="4" fontId="25" fillId="0" borderId="10">
      <alignment horizontal="right"/>
    </xf>
    <xf numFmtId="4" fontId="25" fillId="0" borderId="8">
      <alignment horizontal="right"/>
    </xf>
    <xf numFmtId="4" fontId="25" fillId="0" borderId="8">
      <alignment horizontal="right"/>
    </xf>
    <xf numFmtId="49" fontId="25" fillId="0" borderId="0">
      <alignment horizontal="right"/>
    </xf>
    <xf numFmtId="49" fontId="25" fillId="0" borderId="0">
      <alignment horizontal="right"/>
    </xf>
    <xf numFmtId="4" fontId="25" fillId="0" borderId="12">
      <alignment horizontal="right"/>
    </xf>
    <xf numFmtId="4" fontId="25" fillId="0" borderId="12">
      <alignment horizontal="right"/>
    </xf>
    <xf numFmtId="49" fontId="25" fillId="0" borderId="13">
      <alignment horizontal="center"/>
    </xf>
    <xf numFmtId="49" fontId="25" fillId="0" borderId="13">
      <alignment horizontal="center"/>
    </xf>
    <xf numFmtId="4" fontId="25" fillId="0" borderId="14">
      <alignment horizontal="right"/>
    </xf>
    <xf numFmtId="4" fontId="25" fillId="0" borderId="14">
      <alignment horizontal="right"/>
    </xf>
    <xf numFmtId="0" fontId="25" fillId="0" borderId="15">
      <alignment horizontal="left" wrapText="1"/>
    </xf>
    <xf numFmtId="0" fontId="25" fillId="0" borderId="15">
      <alignment horizontal="left" wrapText="1"/>
    </xf>
    <xf numFmtId="0" fontId="26" fillId="0" borderId="16">
      <alignment horizontal="left" wrapText="1"/>
    </xf>
    <xf numFmtId="0" fontId="26" fillId="0" borderId="16">
      <alignment horizontal="left" wrapText="1"/>
    </xf>
    <xf numFmtId="0" fontId="25" fillId="0" borderId="17">
      <alignment horizontal="left" wrapText="1" indent="2"/>
    </xf>
    <xf numFmtId="0" fontId="25" fillId="0" borderId="17">
      <alignment horizontal="left" wrapText="1" indent="2"/>
    </xf>
    <xf numFmtId="0" fontId="24" fillId="0" borderId="18"/>
    <xf numFmtId="0" fontId="24" fillId="0" borderId="18"/>
    <xf numFmtId="0" fontId="25" fillId="0" borderId="11"/>
    <xf numFmtId="0" fontId="25" fillId="0" borderId="11"/>
    <xf numFmtId="0" fontId="24" fillId="0" borderId="11"/>
    <xf numFmtId="0" fontId="24" fillId="0" borderId="11"/>
    <xf numFmtId="0" fontId="26" fillId="0" borderId="0">
      <alignment horizontal="center"/>
    </xf>
    <xf numFmtId="0" fontId="26" fillId="0" borderId="0">
      <alignment horizontal="center"/>
    </xf>
    <xf numFmtId="0" fontId="26" fillId="0" borderId="11"/>
    <xf numFmtId="0" fontId="26" fillId="0" borderId="11"/>
    <xf numFmtId="0" fontId="25" fillId="0" borderId="19">
      <alignment horizontal="left" wrapText="1"/>
    </xf>
    <xf numFmtId="0" fontId="25" fillId="0" borderId="19">
      <alignment horizontal="left" wrapText="1"/>
    </xf>
    <xf numFmtId="0" fontId="25" fillId="0" borderId="20">
      <alignment horizontal="left" wrapText="1" indent="1"/>
    </xf>
    <xf numFmtId="0" fontId="25" fillId="0" borderId="20">
      <alignment horizontal="left" wrapText="1" indent="1"/>
    </xf>
    <xf numFmtId="0" fontId="25" fillId="0" borderId="19">
      <alignment horizontal="left" wrapText="1" indent="2"/>
    </xf>
    <xf numFmtId="0" fontId="25" fillId="0" borderId="19">
      <alignment horizontal="left" wrapText="1" indent="2"/>
    </xf>
    <xf numFmtId="0" fontId="24" fillId="3" borderId="21"/>
    <xf numFmtId="0" fontId="24" fillId="3" borderId="21"/>
    <xf numFmtId="0" fontId="25" fillId="0" borderId="22">
      <alignment horizontal="left" wrapText="1" indent="2"/>
    </xf>
    <xf numFmtId="0" fontId="25" fillId="0" borderId="22">
      <alignment horizontal="left" wrapText="1" indent="2"/>
    </xf>
    <xf numFmtId="0" fontId="25" fillId="0" borderId="0">
      <alignment horizontal="center" wrapText="1"/>
    </xf>
    <xf numFmtId="0" fontId="25" fillId="0" borderId="0">
      <alignment horizontal="center" wrapText="1"/>
    </xf>
    <xf numFmtId="49" fontId="25" fillId="0" borderId="11">
      <alignment horizontal="left"/>
    </xf>
    <xf numFmtId="49" fontId="25" fillId="0" borderId="11">
      <alignment horizontal="left"/>
    </xf>
    <xf numFmtId="49" fontId="25" fillId="0" borderId="23">
      <alignment horizontal="center" wrapText="1"/>
    </xf>
    <xf numFmtId="49" fontId="25" fillId="0" borderId="23">
      <alignment horizontal="center" wrapText="1"/>
    </xf>
    <xf numFmtId="49" fontId="25" fillId="0" borderId="23">
      <alignment horizontal="center" shrinkToFit="1"/>
    </xf>
    <xf numFmtId="49" fontId="25" fillId="0" borderId="23">
      <alignment horizontal="center" shrinkToFit="1"/>
    </xf>
    <xf numFmtId="49" fontId="25" fillId="0" borderId="10">
      <alignment horizontal="center" shrinkToFit="1"/>
    </xf>
    <xf numFmtId="49" fontId="25" fillId="0" borderId="10">
      <alignment horizontal="center" shrinkToFit="1"/>
    </xf>
    <xf numFmtId="0" fontId="25" fillId="0" borderId="24">
      <alignment horizontal="left" wrapText="1"/>
    </xf>
    <xf numFmtId="0" fontId="25" fillId="0" borderId="24">
      <alignment horizontal="left" wrapText="1"/>
    </xf>
    <xf numFmtId="0" fontId="25" fillId="0" borderId="15">
      <alignment horizontal="left" wrapText="1" indent="1"/>
    </xf>
    <xf numFmtId="0" fontId="25" fillId="0" borderId="15">
      <alignment horizontal="left" wrapText="1" indent="1"/>
    </xf>
    <xf numFmtId="0" fontId="25" fillId="0" borderId="24">
      <alignment horizontal="left" wrapText="1" indent="2"/>
    </xf>
    <xf numFmtId="0" fontId="25" fillId="0" borderId="24">
      <alignment horizontal="left" wrapText="1" indent="2"/>
    </xf>
    <xf numFmtId="0" fontId="25" fillId="0" borderId="15">
      <alignment horizontal="left" wrapText="1" indent="2"/>
    </xf>
    <xf numFmtId="0" fontId="25" fillId="0" borderId="15">
      <alignment horizontal="left" wrapText="1" indent="2"/>
    </xf>
    <xf numFmtId="0" fontId="24" fillId="0" borderId="25"/>
    <xf numFmtId="0" fontId="24" fillId="0" borderId="25"/>
    <xf numFmtId="0" fontId="24" fillId="0" borderId="26"/>
    <xf numFmtId="0" fontId="24" fillId="0" borderId="26"/>
    <xf numFmtId="0" fontId="26" fillId="0" borderId="27">
      <alignment horizontal="center" vertical="center" textRotation="90" wrapText="1"/>
    </xf>
    <xf numFmtId="0" fontId="26" fillId="0" borderId="27">
      <alignment horizontal="center" vertical="center" textRotation="90" wrapText="1"/>
    </xf>
    <xf numFmtId="0" fontId="26" fillId="0" borderId="18">
      <alignment horizontal="center" vertical="center" textRotation="90" wrapText="1"/>
    </xf>
    <xf numFmtId="0" fontId="26" fillId="0" borderId="18">
      <alignment horizontal="center" vertical="center" textRotation="90" wrapText="1"/>
    </xf>
    <xf numFmtId="0" fontId="25" fillId="0" borderId="0">
      <alignment vertical="center"/>
    </xf>
    <xf numFmtId="0" fontId="25" fillId="0" borderId="0">
      <alignment vertical="center"/>
    </xf>
    <xf numFmtId="0" fontId="26" fillId="0" borderId="11">
      <alignment horizontal="center" vertical="center" textRotation="90" wrapText="1"/>
    </xf>
    <xf numFmtId="0" fontId="26" fillId="0" borderId="11">
      <alignment horizontal="center" vertical="center" textRotation="90" wrapText="1"/>
    </xf>
    <xf numFmtId="0" fontId="26" fillId="0" borderId="18">
      <alignment horizontal="center" vertical="center" textRotation="90"/>
    </xf>
    <xf numFmtId="0" fontId="26" fillId="0" borderId="18">
      <alignment horizontal="center" vertical="center" textRotation="90"/>
    </xf>
    <xf numFmtId="0" fontId="26" fillId="0" borderId="11">
      <alignment horizontal="center" vertical="center" textRotation="90"/>
    </xf>
    <xf numFmtId="0" fontId="26" fillId="0" borderId="11">
      <alignment horizontal="center" vertical="center" textRotation="90"/>
    </xf>
    <xf numFmtId="0" fontId="26" fillId="0" borderId="27">
      <alignment horizontal="center" vertical="center" textRotation="90"/>
    </xf>
    <xf numFmtId="0" fontId="26" fillId="0" borderId="27">
      <alignment horizontal="center" vertical="center" textRotation="90"/>
    </xf>
    <xf numFmtId="0" fontId="26" fillId="0" borderId="28">
      <alignment horizontal="center" vertical="center" textRotation="90"/>
    </xf>
    <xf numFmtId="0" fontId="26" fillId="0" borderId="28">
      <alignment horizontal="center" vertical="center" textRotation="90"/>
    </xf>
    <xf numFmtId="0" fontId="27" fillId="0" borderId="11">
      <alignment wrapText="1"/>
    </xf>
    <xf numFmtId="0" fontId="27" fillId="0" borderId="11">
      <alignment wrapText="1"/>
    </xf>
    <xf numFmtId="0" fontId="27" fillId="0" borderId="28">
      <alignment wrapText="1"/>
    </xf>
    <xf numFmtId="0" fontId="27" fillId="0" borderId="28">
      <alignment wrapText="1"/>
    </xf>
    <xf numFmtId="0" fontId="27" fillId="0" borderId="18">
      <alignment wrapText="1"/>
    </xf>
    <xf numFmtId="0" fontId="27" fillId="0" borderId="18">
      <alignment wrapText="1"/>
    </xf>
    <xf numFmtId="0" fontId="25" fillId="0" borderId="28">
      <alignment horizontal="center" vertical="top" wrapText="1"/>
    </xf>
    <xf numFmtId="0" fontId="25" fillId="0" borderId="28">
      <alignment horizontal="center" vertical="top" wrapText="1"/>
    </xf>
    <xf numFmtId="0" fontId="26" fillId="0" borderId="29"/>
    <xf numFmtId="0" fontId="26" fillId="0" borderId="29"/>
    <xf numFmtId="49" fontId="28" fillId="0" borderId="30">
      <alignment horizontal="left" vertical="center" wrapText="1"/>
    </xf>
    <xf numFmtId="49" fontId="28" fillId="0" borderId="30">
      <alignment horizontal="left" vertical="center" wrapText="1"/>
    </xf>
    <xf numFmtId="49" fontId="25" fillId="0" borderId="31">
      <alignment horizontal="left" vertical="center" wrapText="1" indent="2"/>
    </xf>
    <xf numFmtId="49" fontId="25" fillId="0" borderId="31">
      <alignment horizontal="left" vertical="center" wrapText="1" indent="2"/>
    </xf>
    <xf numFmtId="49" fontId="25" fillId="0" borderId="22">
      <alignment horizontal="left" vertical="center" wrapText="1" indent="3"/>
    </xf>
    <xf numFmtId="49" fontId="25" fillId="0" borderId="22">
      <alignment horizontal="left" vertical="center" wrapText="1" indent="3"/>
    </xf>
    <xf numFmtId="49" fontId="25" fillId="0" borderId="30">
      <alignment horizontal="left" vertical="center" wrapText="1" indent="3"/>
    </xf>
    <xf numFmtId="49" fontId="25" fillId="0" borderId="30">
      <alignment horizontal="left" vertical="center" wrapText="1" indent="3"/>
    </xf>
    <xf numFmtId="49" fontId="25" fillId="0" borderId="32">
      <alignment horizontal="left" vertical="center" wrapText="1" indent="3"/>
    </xf>
    <xf numFmtId="49" fontId="25" fillId="0" borderId="32">
      <alignment horizontal="left" vertical="center" wrapText="1" indent="3"/>
    </xf>
    <xf numFmtId="0" fontId="28" fillId="0" borderId="29">
      <alignment horizontal="left" vertical="center" wrapText="1"/>
    </xf>
    <xf numFmtId="0" fontId="28" fillId="0" borderId="29">
      <alignment horizontal="left" vertical="center" wrapText="1"/>
    </xf>
    <xf numFmtId="49" fontId="25" fillId="0" borderId="18">
      <alignment horizontal="left" vertical="center" wrapText="1" indent="3"/>
    </xf>
    <xf numFmtId="49" fontId="25" fillId="0" borderId="18">
      <alignment horizontal="left" vertical="center" wrapText="1" indent="3"/>
    </xf>
    <xf numFmtId="49" fontId="25" fillId="0" borderId="0">
      <alignment horizontal="left" vertical="center" wrapText="1" indent="3"/>
    </xf>
    <xf numFmtId="49" fontId="25" fillId="0" borderId="0">
      <alignment horizontal="left" vertical="center" wrapText="1" indent="3"/>
    </xf>
    <xf numFmtId="49" fontId="25" fillId="0" borderId="11">
      <alignment horizontal="left" vertical="center" wrapText="1" indent="3"/>
    </xf>
    <xf numFmtId="49" fontId="25" fillId="0" borderId="11">
      <alignment horizontal="left" vertical="center" wrapText="1" indent="3"/>
    </xf>
    <xf numFmtId="49" fontId="28" fillId="0" borderId="29">
      <alignment horizontal="left" vertical="center" wrapText="1"/>
    </xf>
    <xf numFmtId="49" fontId="28" fillId="0" borderId="29">
      <alignment horizontal="left" vertical="center" wrapText="1"/>
    </xf>
    <xf numFmtId="0" fontId="25" fillId="0" borderId="30">
      <alignment horizontal="left" vertical="center" wrapText="1"/>
    </xf>
    <xf numFmtId="0" fontId="25" fillId="0" borderId="30">
      <alignment horizontal="left" vertical="center" wrapText="1"/>
    </xf>
    <xf numFmtId="0" fontId="25" fillId="0" borderId="32">
      <alignment horizontal="left" vertical="center" wrapText="1"/>
    </xf>
    <xf numFmtId="0" fontId="25" fillId="0" borderId="32">
      <alignment horizontal="left" vertical="center" wrapText="1"/>
    </xf>
    <xf numFmtId="49" fontId="25" fillId="0" borderId="30">
      <alignment horizontal="left" vertical="center" wrapText="1"/>
    </xf>
    <xf numFmtId="49" fontId="25" fillId="0" borderId="30">
      <alignment horizontal="left" vertical="center" wrapText="1"/>
    </xf>
    <xf numFmtId="49" fontId="25" fillId="0" borderId="32">
      <alignment horizontal="left" vertical="center" wrapText="1"/>
    </xf>
    <xf numFmtId="49" fontId="25" fillId="0" borderId="32">
      <alignment horizontal="left" vertical="center" wrapText="1"/>
    </xf>
    <xf numFmtId="49" fontId="26" fillId="0" borderId="33">
      <alignment horizontal="center"/>
    </xf>
    <xf numFmtId="49" fontId="26" fillId="0" borderId="33">
      <alignment horizontal="center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9" fontId="25" fillId="0" borderId="35">
      <alignment horizontal="center" vertical="center" wrapText="1"/>
    </xf>
    <xf numFmtId="49" fontId="25" fillId="0" borderId="35">
      <alignment horizontal="center" vertical="center" wrapText="1"/>
    </xf>
    <xf numFmtId="49" fontId="25" fillId="0" borderId="23">
      <alignment horizontal="center" vertical="center" wrapText="1"/>
    </xf>
    <xf numFmtId="49" fontId="25" fillId="0" borderId="23">
      <alignment horizontal="center" vertical="center" wrapText="1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5" fillId="0" borderId="36">
      <alignment horizontal="center" vertical="center" wrapText="1"/>
    </xf>
    <xf numFmtId="49" fontId="25" fillId="0" borderId="36">
      <alignment horizontal="center" vertical="center" wrapText="1"/>
    </xf>
    <xf numFmtId="49" fontId="25" fillId="0" borderId="37">
      <alignment horizontal="center" vertical="center" wrapText="1"/>
    </xf>
    <xf numFmtId="49" fontId="25" fillId="0" borderId="37">
      <alignment horizontal="center" vertical="center" wrapText="1"/>
    </xf>
    <xf numFmtId="49" fontId="25" fillId="0" borderId="0">
      <alignment horizontal="center" vertical="center" wrapText="1"/>
    </xf>
    <xf numFmtId="49" fontId="25" fillId="0" borderId="0">
      <alignment horizontal="center" vertical="center" wrapText="1"/>
    </xf>
    <xf numFmtId="49" fontId="25" fillId="0" borderId="11">
      <alignment horizontal="center" vertical="center" wrapText="1"/>
    </xf>
    <xf numFmtId="49" fontId="25" fillId="0" borderId="11">
      <alignment horizontal="center" vertical="center" wrapText="1"/>
    </xf>
    <xf numFmtId="49" fontId="26" fillId="0" borderId="33">
      <alignment horizontal="center" vertical="center" wrapText="1"/>
    </xf>
    <xf numFmtId="49" fontId="26" fillId="0" borderId="33">
      <alignment horizontal="center" vertical="center" wrapText="1"/>
    </xf>
    <xf numFmtId="0" fontId="26" fillId="0" borderId="33">
      <alignment horizontal="center" vertical="center"/>
    </xf>
    <xf numFmtId="0" fontId="26" fillId="0" borderId="33">
      <alignment horizontal="center" vertical="center"/>
    </xf>
    <xf numFmtId="0" fontId="25" fillId="0" borderId="35">
      <alignment horizontal="center" vertical="center"/>
    </xf>
    <xf numFmtId="0" fontId="25" fillId="0" borderId="35">
      <alignment horizontal="center" vertical="center"/>
    </xf>
    <xf numFmtId="0" fontId="25" fillId="0" borderId="23">
      <alignment horizontal="center" vertical="center"/>
    </xf>
    <xf numFmtId="0" fontId="25" fillId="0" borderId="23">
      <alignment horizontal="center" vertical="center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0" fontId="25" fillId="0" borderId="36">
      <alignment horizontal="center" vertical="center"/>
    </xf>
    <xf numFmtId="0" fontId="25" fillId="0" borderId="36">
      <alignment horizontal="center" vertical="center"/>
    </xf>
    <xf numFmtId="49" fontId="26" fillId="0" borderId="33">
      <alignment horizontal="center" vertical="center"/>
    </xf>
    <xf numFmtId="49" fontId="26" fillId="0" borderId="33">
      <alignment horizontal="center" vertical="center"/>
    </xf>
    <xf numFmtId="49" fontId="25" fillId="0" borderId="35">
      <alignment horizontal="center" vertical="center"/>
    </xf>
    <xf numFmtId="49" fontId="25" fillId="0" borderId="35">
      <alignment horizontal="center" vertical="center"/>
    </xf>
    <xf numFmtId="49" fontId="25" fillId="0" borderId="23">
      <alignment horizontal="center" vertical="center"/>
    </xf>
    <xf numFmtId="49" fontId="25" fillId="0" borderId="23">
      <alignment horizontal="center" vertical="center"/>
    </xf>
    <xf numFmtId="49" fontId="25" fillId="0" borderId="34">
      <alignment horizontal="center" vertical="center"/>
    </xf>
    <xf numFmtId="49" fontId="25" fillId="0" borderId="34">
      <alignment horizontal="center" vertical="center"/>
    </xf>
    <xf numFmtId="49" fontId="25" fillId="0" borderId="36">
      <alignment horizontal="center" vertical="center"/>
    </xf>
    <xf numFmtId="49" fontId="25" fillId="0" borderId="36">
      <alignment horizontal="center" vertical="center"/>
    </xf>
    <xf numFmtId="49" fontId="25" fillId="0" borderId="11">
      <alignment horizontal="center"/>
    </xf>
    <xf numFmtId="49" fontId="25" fillId="0" borderId="11">
      <alignment horizontal="center"/>
    </xf>
    <xf numFmtId="0" fontId="25" fillId="0" borderId="18">
      <alignment horizontal="center"/>
    </xf>
    <xf numFmtId="0" fontId="25" fillId="0" borderId="18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49" fontId="25" fillId="0" borderId="11"/>
    <xf numFmtId="49" fontId="25" fillId="0" borderId="11"/>
    <xf numFmtId="0" fontId="25" fillId="0" borderId="28">
      <alignment horizontal="center" vertical="top"/>
    </xf>
    <xf numFmtId="0" fontId="25" fillId="0" borderId="28">
      <alignment horizontal="center" vertical="top"/>
    </xf>
    <xf numFmtId="49" fontId="25" fillId="0" borderId="28">
      <alignment horizontal="center" vertical="top" wrapText="1"/>
    </xf>
    <xf numFmtId="49" fontId="25" fillId="0" borderId="28">
      <alignment horizontal="center" vertical="top" wrapText="1"/>
    </xf>
    <xf numFmtId="0" fontId="25" fillId="0" borderId="25"/>
    <xf numFmtId="0" fontId="25" fillId="0" borderId="25"/>
    <xf numFmtId="4" fontId="25" fillId="0" borderId="38">
      <alignment horizontal="right"/>
    </xf>
    <xf numFmtId="4" fontId="25" fillId="0" borderId="38">
      <alignment horizontal="right"/>
    </xf>
    <xf numFmtId="4" fontId="25" fillId="0" borderId="37">
      <alignment horizontal="right"/>
    </xf>
    <xf numFmtId="4" fontId="25" fillId="0" borderId="37">
      <alignment horizontal="right"/>
    </xf>
    <xf numFmtId="4" fontId="25" fillId="0" borderId="0">
      <alignment horizontal="right" shrinkToFit="1"/>
    </xf>
    <xf numFmtId="4" fontId="25" fillId="0" borderId="0">
      <alignment horizontal="right" shrinkToFit="1"/>
    </xf>
    <xf numFmtId="4" fontId="25" fillId="0" borderId="11">
      <alignment horizontal="right"/>
    </xf>
    <xf numFmtId="4" fontId="25" fillId="0" borderId="11">
      <alignment horizontal="right"/>
    </xf>
    <xf numFmtId="0" fontId="25" fillId="0" borderId="18"/>
    <xf numFmtId="0" fontId="25" fillId="0" borderId="18"/>
    <xf numFmtId="0" fontId="25" fillId="0" borderId="28">
      <alignment horizontal="center" vertical="top" wrapText="1"/>
    </xf>
    <xf numFmtId="0" fontId="25" fillId="0" borderId="28">
      <alignment horizontal="center" vertical="top" wrapText="1"/>
    </xf>
    <xf numFmtId="0" fontId="25" fillId="0" borderId="11">
      <alignment horizontal="center"/>
    </xf>
    <xf numFmtId="0" fontId="25" fillId="0" borderId="11">
      <alignment horizontal="center"/>
    </xf>
    <xf numFmtId="49" fontId="25" fillId="0" borderId="18">
      <alignment horizontal="center"/>
    </xf>
    <xf numFmtId="49" fontId="25" fillId="0" borderId="18">
      <alignment horizontal="center"/>
    </xf>
    <xf numFmtId="49" fontId="25" fillId="0" borderId="0">
      <alignment horizontal="left"/>
    </xf>
    <xf numFmtId="49" fontId="25" fillId="0" borderId="0">
      <alignment horizontal="left"/>
    </xf>
    <xf numFmtId="4" fontId="25" fillId="0" borderId="25">
      <alignment horizontal="right"/>
    </xf>
    <xf numFmtId="4" fontId="25" fillId="0" borderId="25">
      <alignment horizontal="right"/>
    </xf>
    <xf numFmtId="0" fontId="25" fillId="0" borderId="28">
      <alignment horizontal="center" vertical="top"/>
    </xf>
    <xf numFmtId="0" fontId="25" fillId="0" borderId="28">
      <alignment horizontal="center" vertical="top"/>
    </xf>
    <xf numFmtId="4" fontId="25" fillId="0" borderId="26">
      <alignment horizontal="right"/>
    </xf>
    <xf numFmtId="4" fontId="25" fillId="0" borderId="26">
      <alignment horizontal="right"/>
    </xf>
    <xf numFmtId="4" fontId="25" fillId="0" borderId="39">
      <alignment horizontal="right"/>
    </xf>
    <xf numFmtId="4" fontId="25" fillId="0" borderId="39">
      <alignment horizontal="right"/>
    </xf>
    <xf numFmtId="0" fontId="25" fillId="0" borderId="26"/>
    <xf numFmtId="0" fontId="25" fillId="0" borderId="26"/>
    <xf numFmtId="0" fontId="29" fillId="0" borderId="40"/>
    <xf numFmtId="0" fontId="29" fillId="0" borderId="40"/>
    <xf numFmtId="0" fontId="24" fillId="3" borderId="0"/>
    <xf numFmtId="0" fontId="24" fillId="3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25" fillId="0" borderId="0">
      <alignment horizontal="left"/>
    </xf>
    <xf numFmtId="0" fontId="25" fillId="0" borderId="0">
      <alignment horizontal="left"/>
    </xf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3" borderId="11"/>
    <xf numFmtId="0" fontId="24" fillId="3" borderId="11"/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0" fontId="24" fillId="3" borderId="41"/>
    <xf numFmtId="0" fontId="24" fillId="3" borderId="41"/>
    <xf numFmtId="0" fontId="25" fillId="0" borderId="42">
      <alignment horizontal="left" wrapText="1"/>
    </xf>
    <xf numFmtId="0" fontId="25" fillId="0" borderId="42">
      <alignment horizontal="left" wrapText="1"/>
    </xf>
    <xf numFmtId="0" fontId="25" fillId="0" borderId="19">
      <alignment horizontal="left" wrapText="1" indent="1"/>
    </xf>
    <xf numFmtId="0" fontId="25" fillId="0" borderId="19">
      <alignment horizontal="left" wrapText="1" indent="1"/>
    </xf>
    <xf numFmtId="0" fontId="25" fillId="0" borderId="13">
      <alignment horizontal="left" wrapText="1" indent="2"/>
    </xf>
    <xf numFmtId="0" fontId="25" fillId="0" borderId="13">
      <alignment horizontal="left" wrapText="1" indent="2"/>
    </xf>
    <xf numFmtId="0" fontId="24" fillId="3" borderId="18"/>
    <xf numFmtId="0" fontId="24" fillId="3" borderId="18"/>
    <xf numFmtId="0" fontId="31" fillId="0" borderId="0">
      <alignment horizontal="center" wrapText="1"/>
    </xf>
    <xf numFmtId="0" fontId="31" fillId="0" borderId="0">
      <alignment horizontal="center" wrapText="1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5" fillId="0" borderId="11">
      <alignment wrapText="1"/>
    </xf>
    <xf numFmtId="0" fontId="25" fillId="0" borderId="11">
      <alignment wrapText="1"/>
    </xf>
    <xf numFmtId="0" fontId="25" fillId="0" borderId="41">
      <alignment wrapText="1"/>
    </xf>
    <xf numFmtId="0" fontId="25" fillId="0" borderId="41">
      <alignment wrapText="1"/>
    </xf>
    <xf numFmtId="0" fontId="25" fillId="0" borderId="18">
      <alignment horizontal="left"/>
    </xf>
    <xf numFmtId="0" fontId="25" fillId="0" borderId="18">
      <alignment horizontal="left"/>
    </xf>
    <xf numFmtId="0" fontId="24" fillId="3" borderId="43"/>
    <xf numFmtId="0" fontId="24" fillId="3" borderId="43"/>
    <xf numFmtId="49" fontId="25" fillId="0" borderId="33">
      <alignment horizontal="center" wrapText="1"/>
    </xf>
    <xf numFmtId="49" fontId="25" fillId="0" borderId="33">
      <alignment horizontal="center" wrapText="1"/>
    </xf>
    <xf numFmtId="49" fontId="25" fillId="0" borderId="35">
      <alignment horizontal="center" wrapText="1"/>
    </xf>
    <xf numFmtId="49" fontId="25" fillId="0" borderId="35">
      <alignment horizontal="center" wrapText="1"/>
    </xf>
    <xf numFmtId="49" fontId="25" fillId="0" borderId="34">
      <alignment horizontal="center"/>
    </xf>
    <xf numFmtId="49" fontId="25" fillId="0" borderId="34">
      <alignment horizontal="center"/>
    </xf>
    <xf numFmtId="0" fontId="24" fillId="3" borderId="44"/>
    <xf numFmtId="0" fontId="24" fillId="3" borderId="44"/>
    <xf numFmtId="0" fontId="25" fillId="0" borderId="37"/>
    <xf numFmtId="0" fontId="25" fillId="0" borderId="37"/>
    <xf numFmtId="0" fontId="25" fillId="0" borderId="0">
      <alignment horizontal="center"/>
    </xf>
    <xf numFmtId="0" fontId="25" fillId="0" borderId="0">
      <alignment horizontal="center"/>
    </xf>
    <xf numFmtId="49" fontId="25" fillId="0" borderId="18"/>
    <xf numFmtId="49" fontId="25" fillId="0" borderId="18"/>
    <xf numFmtId="49" fontId="25" fillId="0" borderId="0"/>
    <xf numFmtId="49" fontId="25" fillId="0" borderId="0"/>
    <xf numFmtId="49" fontId="25" fillId="0" borderId="8">
      <alignment horizontal="center"/>
    </xf>
    <xf numFmtId="49" fontId="25" fillId="0" borderId="8">
      <alignment horizontal="center"/>
    </xf>
    <xf numFmtId="49" fontId="25" fillId="0" borderId="25">
      <alignment horizontal="center"/>
    </xf>
    <xf numFmtId="49" fontId="25" fillId="0" borderId="25">
      <alignment horizontal="center"/>
    </xf>
    <xf numFmtId="49" fontId="25" fillId="0" borderId="28">
      <alignment horizontal="center"/>
    </xf>
    <xf numFmtId="49" fontId="25" fillId="0" borderId="28">
      <alignment horizontal="center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38">
      <alignment horizontal="center" vertical="center" wrapText="1"/>
    </xf>
    <xf numFmtId="49" fontId="25" fillId="0" borderId="38">
      <alignment horizontal="center" vertical="center" wrapText="1"/>
    </xf>
    <xf numFmtId="0" fontId="24" fillId="3" borderId="45"/>
    <xf numFmtId="0" fontId="24" fillId="3" borderId="45"/>
    <xf numFmtId="4" fontId="25" fillId="0" borderId="28">
      <alignment horizontal="right"/>
    </xf>
    <xf numFmtId="4" fontId="25" fillId="0" borderId="28">
      <alignment horizontal="right"/>
    </xf>
    <xf numFmtId="0" fontId="25" fillId="4" borderId="37"/>
    <xf numFmtId="0" fontId="25" fillId="4" borderId="37"/>
    <xf numFmtId="0" fontId="25" fillId="4" borderId="0"/>
    <xf numFmtId="0" fontId="25" fillId="4" borderId="0"/>
    <xf numFmtId="0" fontId="31" fillId="0" borderId="0">
      <alignment horizontal="center" wrapText="1"/>
    </xf>
    <xf numFmtId="0" fontId="31" fillId="0" borderId="0">
      <alignment horizontal="center" wrapText="1"/>
    </xf>
    <xf numFmtId="0" fontId="33" fillId="0" borderId="46"/>
    <xf numFmtId="0" fontId="33" fillId="0" borderId="46"/>
    <xf numFmtId="49" fontId="34" fillId="0" borderId="47">
      <alignment horizontal="right"/>
    </xf>
    <xf numFmtId="49" fontId="34" fillId="0" borderId="47">
      <alignment horizontal="right"/>
    </xf>
    <xf numFmtId="0" fontId="25" fillId="0" borderId="47">
      <alignment horizontal="right"/>
    </xf>
    <xf numFmtId="0" fontId="25" fillId="0" borderId="47">
      <alignment horizontal="right"/>
    </xf>
    <xf numFmtId="0" fontId="33" fillId="0" borderId="11"/>
    <xf numFmtId="0" fontId="33" fillId="0" borderId="11"/>
    <xf numFmtId="0" fontId="25" fillId="0" borderId="38">
      <alignment horizontal="center"/>
    </xf>
    <xf numFmtId="0" fontId="25" fillId="0" borderId="38">
      <alignment horizontal="center"/>
    </xf>
    <xf numFmtId="49" fontId="24" fillId="0" borderId="48">
      <alignment horizontal="center"/>
    </xf>
    <xf numFmtId="49" fontId="24" fillId="0" borderId="48">
      <alignment horizontal="center"/>
    </xf>
    <xf numFmtId="165" fontId="25" fillId="0" borderId="16">
      <alignment horizontal="center"/>
    </xf>
    <xf numFmtId="165" fontId="25" fillId="0" borderId="16">
      <alignment horizontal="center"/>
    </xf>
    <xf numFmtId="0" fontId="25" fillId="0" borderId="49">
      <alignment horizontal="center"/>
    </xf>
    <xf numFmtId="0" fontId="25" fillId="0" borderId="49">
      <alignment horizontal="center"/>
    </xf>
    <xf numFmtId="49" fontId="25" fillId="0" borderId="17">
      <alignment horizontal="center"/>
    </xf>
    <xf numFmtId="49" fontId="25" fillId="0" borderId="17">
      <alignment horizontal="center"/>
    </xf>
    <xf numFmtId="49" fontId="25" fillId="0" borderId="16">
      <alignment horizontal="center"/>
    </xf>
    <xf numFmtId="49" fontId="25" fillId="0" borderId="16">
      <alignment horizontal="center"/>
    </xf>
    <xf numFmtId="0" fontId="25" fillId="0" borderId="16">
      <alignment horizontal="center"/>
    </xf>
    <xf numFmtId="0" fontId="25" fillId="0" borderId="16">
      <alignment horizontal="center"/>
    </xf>
    <xf numFmtId="49" fontId="25" fillId="0" borderId="50">
      <alignment horizontal="center"/>
    </xf>
    <xf numFmtId="49" fontId="25" fillId="0" borderId="50">
      <alignment horizontal="center"/>
    </xf>
    <xf numFmtId="0" fontId="29" fillId="0" borderId="37"/>
    <xf numFmtId="0" fontId="29" fillId="0" borderId="37"/>
    <xf numFmtId="0" fontId="33" fillId="0" borderId="0"/>
    <xf numFmtId="0" fontId="33" fillId="0" borderId="0"/>
    <xf numFmtId="0" fontId="24" fillId="0" borderId="51"/>
    <xf numFmtId="0" fontId="24" fillId="0" borderId="51"/>
    <xf numFmtId="0" fontId="24" fillId="0" borderId="40"/>
    <xf numFmtId="0" fontId="24" fillId="0" borderId="40"/>
    <xf numFmtId="4" fontId="25" fillId="0" borderId="13">
      <alignment horizontal="right"/>
    </xf>
    <xf numFmtId="4" fontId="25" fillId="0" borderId="13">
      <alignment horizontal="right"/>
    </xf>
    <xf numFmtId="49" fontId="25" fillId="0" borderId="26">
      <alignment horizontal="center"/>
    </xf>
    <xf numFmtId="49" fontId="25" fillId="0" borderId="26">
      <alignment horizontal="center"/>
    </xf>
    <xf numFmtId="0" fontId="25" fillId="0" borderId="52">
      <alignment horizontal="left" wrapText="1"/>
    </xf>
    <xf numFmtId="0" fontId="25" fillId="0" borderId="52">
      <alignment horizontal="left" wrapText="1"/>
    </xf>
    <xf numFmtId="0" fontId="25" fillId="0" borderId="24">
      <alignment horizontal="left" wrapText="1" indent="1"/>
    </xf>
    <xf numFmtId="0" fontId="25" fillId="0" borderId="24">
      <alignment horizontal="left" wrapText="1" indent="1"/>
    </xf>
    <xf numFmtId="0" fontId="25" fillId="0" borderId="16">
      <alignment horizontal="left" wrapText="1" indent="2"/>
    </xf>
    <xf numFmtId="0" fontId="25" fillId="0" borderId="16">
      <alignment horizontal="left" wrapText="1" indent="2"/>
    </xf>
    <xf numFmtId="0" fontId="24" fillId="3" borderId="53"/>
    <xf numFmtId="0" fontId="24" fillId="3" borderId="53"/>
    <xf numFmtId="0" fontId="25" fillId="4" borderId="21"/>
    <xf numFmtId="0" fontId="25" fillId="4" borderId="21"/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0"/>
    <xf numFmtId="49" fontId="24" fillId="0" borderId="0"/>
    <xf numFmtId="0" fontId="25" fillId="0" borderId="0">
      <alignment horizontal="right"/>
    </xf>
    <xf numFmtId="0" fontId="25" fillId="0" borderId="0">
      <alignment horizontal="right"/>
    </xf>
    <xf numFmtId="49" fontId="25" fillId="0" borderId="0">
      <alignment horizontal="right"/>
    </xf>
    <xf numFmtId="49" fontId="25" fillId="0" borderId="0">
      <alignment horizontal="right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11">
      <alignment horizontal="left"/>
    </xf>
    <xf numFmtId="0" fontId="25" fillId="0" borderId="11">
      <alignment horizontal="left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5" fillId="0" borderId="41"/>
    <xf numFmtId="0" fontId="25" fillId="0" borderId="41"/>
    <xf numFmtId="0" fontId="26" fillId="0" borderId="54">
      <alignment horizontal="left" wrapText="1"/>
    </xf>
    <xf numFmtId="0" fontId="26" fillId="0" borderId="54">
      <alignment horizontal="left" wrapText="1"/>
    </xf>
    <xf numFmtId="0" fontId="25" fillId="0" borderId="12">
      <alignment horizontal="left" wrapText="1" indent="2"/>
    </xf>
    <xf numFmtId="0" fontId="25" fillId="0" borderId="12">
      <alignment horizontal="left" wrapText="1" indent="2"/>
    </xf>
    <xf numFmtId="49" fontId="25" fillId="0" borderId="0">
      <alignment horizontal="center" wrapText="1"/>
    </xf>
    <xf numFmtId="49" fontId="25" fillId="0" borderId="0">
      <alignment horizontal="center" wrapText="1"/>
    </xf>
    <xf numFmtId="49" fontId="25" fillId="0" borderId="34">
      <alignment horizontal="center" wrapText="1"/>
    </xf>
    <xf numFmtId="49" fontId="25" fillId="0" borderId="34">
      <alignment horizontal="center" wrapText="1"/>
    </xf>
    <xf numFmtId="0" fontId="25" fillId="0" borderId="55"/>
    <xf numFmtId="0" fontId="25" fillId="0" borderId="55"/>
    <xf numFmtId="0" fontId="25" fillId="0" borderId="56">
      <alignment horizontal="center" wrapText="1"/>
    </xf>
    <xf numFmtId="0" fontId="25" fillId="0" borderId="56">
      <alignment horizontal="center" wrapText="1"/>
    </xf>
    <xf numFmtId="0" fontId="24" fillId="3" borderId="37"/>
    <xf numFmtId="0" fontId="24" fillId="3" borderId="37"/>
    <xf numFmtId="49" fontId="25" fillId="0" borderId="23">
      <alignment horizontal="center"/>
    </xf>
    <xf numFmtId="49" fontId="25" fillId="0" borderId="23">
      <alignment horizontal="center"/>
    </xf>
    <xf numFmtId="0" fontId="24" fillId="0" borderId="37"/>
    <xf numFmtId="0" fontId="24" fillId="0" borderId="37"/>
    <xf numFmtId="0" fontId="23" fillId="0" borderId="0"/>
    <xf numFmtId="0" fontId="36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164" fontId="4" fillId="2" borderId="3" xfId="0" applyNumberFormat="1" applyFont="1" applyFill="1" applyBorder="1" applyAlignment="1">
      <alignment horizontal="center" vertical="center" wrapText="1" shrinkToFit="1"/>
    </xf>
    <xf numFmtId="164" fontId="4" fillId="2" borderId="4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vertical="center" wrapText="1" shrinkToFit="1"/>
    </xf>
    <xf numFmtId="0" fontId="6" fillId="0" borderId="4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4" fillId="0" borderId="5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6" fillId="0" borderId="5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164" fontId="4" fillId="0" borderId="6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164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9" fillId="0" borderId="7" xfId="1" applyNumberFormat="1" applyFont="1" applyBorder="1" applyAlignment="1">
      <alignment horizontal="center" vertical="top"/>
    </xf>
    <xf numFmtId="164" fontId="10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center" wrapText="1" shrinkToFit="1"/>
    </xf>
    <xf numFmtId="164" fontId="5" fillId="0" borderId="7" xfId="1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center" shrinkToFit="1"/>
    </xf>
    <xf numFmtId="164" fontId="6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top" wrapText="1" shrinkToFit="1"/>
    </xf>
    <xf numFmtId="164" fontId="12" fillId="0" borderId="7" xfId="2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 shrinkToFit="1"/>
    </xf>
    <xf numFmtId="164" fontId="12" fillId="0" borderId="7" xfId="1" applyNumberFormat="1" applyFont="1" applyBorder="1" applyAlignment="1">
      <alignment horizontal="center" vertical="top"/>
    </xf>
    <xf numFmtId="164" fontId="12" fillId="0" borderId="7" xfId="2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0" fontId="13" fillId="0" borderId="7" xfId="0" applyFont="1" applyBorder="1" applyAlignment="1">
      <alignment horizontal="justify" vertical="top" wrapText="1" shrinkToFit="1"/>
    </xf>
    <xf numFmtId="164" fontId="5" fillId="0" borderId="7" xfId="0" applyNumberFormat="1" applyFont="1" applyBorder="1" applyAlignment="1">
      <alignment horizontal="center" vertical="top" shrinkToFit="1"/>
    </xf>
    <xf numFmtId="0" fontId="7" fillId="0" borderId="7" xfId="0" applyFont="1" applyBorder="1" applyAlignment="1">
      <alignment horizontal="justify" vertical="top" wrapText="1" shrinkToFit="1"/>
    </xf>
    <xf numFmtId="164" fontId="9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164" fontId="10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 shrinkToFit="1"/>
    </xf>
    <xf numFmtId="164" fontId="5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shrinkToFit="1"/>
    </xf>
    <xf numFmtId="164" fontId="14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15" fillId="0" borderId="7" xfId="0" applyNumberFormat="1" applyFont="1" applyBorder="1" applyAlignment="1">
      <alignment horizontal="center" vertical="center" shrinkToFit="1"/>
    </xf>
    <xf numFmtId="164" fontId="5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164" fontId="9" fillId="0" borderId="0" xfId="0" applyNumberFormat="1" applyFont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left" vertical="top" wrapText="1" shrinkToFit="1"/>
    </xf>
    <xf numFmtId="164" fontId="16" fillId="0" borderId="7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left" vertical="top" wrapText="1" shrinkToFit="1"/>
    </xf>
    <xf numFmtId="49" fontId="17" fillId="0" borderId="7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0" fontId="0" fillId="0" borderId="0" xfId="0" applyAlignment="1">
      <alignment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0" fontId="4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vertical="top" shrinkToFit="1"/>
    </xf>
    <xf numFmtId="164" fontId="19" fillId="0" borderId="7" xfId="3" applyNumberFormat="1" applyFont="1" applyBorder="1" applyAlignment="1">
      <alignment horizontal="center" vertical="center" shrinkToFit="1"/>
    </xf>
    <xf numFmtId="164" fontId="0" fillId="0" borderId="7" xfId="0" applyNumberFormat="1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vertical="center" shrinkToFit="1"/>
    </xf>
    <xf numFmtId="164" fontId="20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center" shrinkToFit="1"/>
    </xf>
    <xf numFmtId="164" fontId="6" fillId="0" borderId="7" xfId="3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top" shrinkToFit="1"/>
    </xf>
    <xf numFmtId="164" fontId="1" fillId="0" borderId="7" xfId="0" applyNumberFormat="1" applyFont="1" applyBorder="1" applyAlignment="1">
      <alignment horizontal="center" vertical="center" shrinkToFit="1"/>
    </xf>
    <xf numFmtId="164" fontId="21" fillId="0" borderId="7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/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D59" sqref="D59"/>
    </sheetView>
  </sheetViews>
  <sheetFormatPr defaultRowHeight="12.75" x14ac:dyDescent="0.2"/>
  <cols>
    <col min="1" max="1" width="10.7109375" customWidth="1"/>
    <col min="2" max="2" width="95.5703125" customWidth="1"/>
    <col min="3" max="3" width="17.28515625" customWidth="1"/>
    <col min="4" max="4" width="18" customWidth="1"/>
    <col min="5" max="5" width="13.7109375" customWidth="1"/>
    <col min="6" max="6" width="19.7109375" style="91" customWidth="1"/>
    <col min="7" max="7" width="19.28515625" style="91" customWidth="1"/>
    <col min="8" max="8" width="13" style="92" customWidth="1"/>
    <col min="9" max="9" width="13.7109375" style="92" hidden="1" customWidth="1"/>
  </cols>
  <sheetData>
    <row r="1" spans="1:9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3"/>
      <c r="B3" s="4"/>
      <c r="C3" s="4"/>
      <c r="D3" s="4"/>
      <c r="E3" s="4"/>
      <c r="F3" s="4"/>
      <c r="G3" s="4"/>
      <c r="H3" s="5" t="s">
        <v>2</v>
      </c>
      <c r="I3" s="6"/>
    </row>
    <row r="4" spans="1:9" ht="12.75" customHeight="1" x14ac:dyDescent="0.2">
      <c r="A4" s="7" t="s">
        <v>3</v>
      </c>
      <c r="B4" s="7" t="s">
        <v>4</v>
      </c>
      <c r="C4" s="8" t="s">
        <v>5</v>
      </c>
      <c r="D4" s="9"/>
      <c r="E4" s="10"/>
      <c r="F4" s="11" t="s">
        <v>6</v>
      </c>
      <c r="G4" s="12"/>
      <c r="H4" s="13"/>
      <c r="I4" s="14" t="s">
        <v>7</v>
      </c>
    </row>
    <row r="5" spans="1:9" x14ac:dyDescent="0.2">
      <c r="A5" s="15"/>
      <c r="B5" s="15"/>
      <c r="C5" s="16" t="s">
        <v>8</v>
      </c>
      <c r="D5" s="16" t="s">
        <v>9</v>
      </c>
      <c r="E5" s="16" t="s">
        <v>10</v>
      </c>
      <c r="F5" s="17" t="s">
        <v>8</v>
      </c>
      <c r="G5" s="17" t="s">
        <v>9</v>
      </c>
      <c r="H5" s="18" t="s">
        <v>10</v>
      </c>
      <c r="I5" s="19"/>
    </row>
    <row r="6" spans="1:9" x14ac:dyDescent="0.2">
      <c r="A6" s="20"/>
      <c r="B6" s="20"/>
      <c r="C6" s="21"/>
      <c r="D6" s="21"/>
      <c r="E6" s="21"/>
      <c r="F6" s="22"/>
      <c r="G6" s="22"/>
      <c r="H6" s="23"/>
      <c r="I6" s="24"/>
    </row>
    <row r="7" spans="1:9" x14ac:dyDescent="0.2">
      <c r="A7" s="25"/>
      <c r="B7" s="26" t="s">
        <v>11</v>
      </c>
      <c r="C7" s="27">
        <f>C8+C13</f>
        <v>126506111.09099001</v>
      </c>
      <c r="D7" s="27">
        <f>D8+D13</f>
        <v>95515789.170929998</v>
      </c>
      <c r="E7" s="28">
        <f t="shared" ref="E7:E14" si="0">D7/C7*100</f>
        <v>75.502905232957403</v>
      </c>
      <c r="F7" s="27">
        <f>F8+F13</f>
        <v>135297905.90000001</v>
      </c>
      <c r="G7" s="27">
        <f>G8+G13</f>
        <v>114598085</v>
      </c>
      <c r="H7" s="29">
        <f t="shared" ref="H7:H14" si="1">G7/F7*100</f>
        <v>84.700560764555036</v>
      </c>
      <c r="I7" s="29">
        <f>G7-D7</f>
        <v>19082295.829070002</v>
      </c>
    </row>
    <row r="8" spans="1:9" x14ac:dyDescent="0.2">
      <c r="A8" s="25"/>
      <c r="B8" s="30" t="s">
        <v>12</v>
      </c>
      <c r="C8" s="31">
        <v>118263903.08447</v>
      </c>
      <c r="D8" s="31">
        <v>90462262.653589994</v>
      </c>
      <c r="E8" s="32">
        <f t="shared" si="0"/>
        <v>76.491862938920022</v>
      </c>
      <c r="F8" s="31">
        <v>126760770.59999999</v>
      </c>
      <c r="G8" s="31">
        <v>109683468.8</v>
      </c>
      <c r="H8" s="33">
        <f t="shared" si="1"/>
        <v>86.527928381022321</v>
      </c>
      <c r="I8" s="33">
        <f t="shared" ref="I8:I14" si="2">G8-D8</f>
        <v>19221206.146410003</v>
      </c>
    </row>
    <row r="9" spans="1:9" x14ac:dyDescent="0.2">
      <c r="A9" s="25"/>
      <c r="B9" s="34" t="s">
        <v>13</v>
      </c>
      <c r="C9" s="35">
        <v>39995980.200000003</v>
      </c>
      <c r="D9" s="32">
        <v>30771112.498970002</v>
      </c>
      <c r="E9" s="32">
        <f t="shared" si="0"/>
        <v>76.93551288179205</v>
      </c>
      <c r="F9" s="35">
        <v>42634115.200000003</v>
      </c>
      <c r="G9" s="32">
        <v>43826653.799999997</v>
      </c>
      <c r="H9" s="33">
        <f t="shared" si="1"/>
        <v>102.79714635663413</v>
      </c>
      <c r="I9" s="33">
        <f t="shared" si="2"/>
        <v>13055541.301029995</v>
      </c>
    </row>
    <row r="10" spans="1:9" x14ac:dyDescent="0.2">
      <c r="A10" s="25"/>
      <c r="B10" s="36" t="s">
        <v>14</v>
      </c>
      <c r="C10" s="37">
        <v>35567970.051190004</v>
      </c>
      <c r="D10" s="38">
        <v>27681953.013</v>
      </c>
      <c r="E10" s="32">
        <f t="shared" si="0"/>
        <v>77.828318493182707</v>
      </c>
      <c r="F10" s="37">
        <v>39561678.799999997</v>
      </c>
      <c r="G10" s="38">
        <v>30578890.899999999</v>
      </c>
      <c r="H10" s="33">
        <f t="shared" si="1"/>
        <v>77.294219627504788</v>
      </c>
      <c r="I10" s="33">
        <f t="shared" si="2"/>
        <v>2896937.8869999982</v>
      </c>
    </row>
    <row r="11" spans="1:9" ht="15" customHeight="1" x14ac:dyDescent="0.2">
      <c r="A11" s="25"/>
      <c r="B11" s="39" t="s">
        <v>15</v>
      </c>
      <c r="C11" s="37">
        <v>22049235.479770001</v>
      </c>
      <c r="D11" s="38">
        <v>15716788.03369</v>
      </c>
      <c r="E11" s="32">
        <f t="shared" si="0"/>
        <v>71.280421709451232</v>
      </c>
      <c r="F11" s="37">
        <v>24559196.699999999</v>
      </c>
      <c r="G11" s="38">
        <v>18368254.899999999</v>
      </c>
      <c r="H11" s="33">
        <f>G11/F11*100</f>
        <v>74.791757745073156</v>
      </c>
      <c r="I11" s="33">
        <f t="shared" si="2"/>
        <v>2651466.8663099986</v>
      </c>
    </row>
    <row r="12" spans="1:9" x14ac:dyDescent="0.2">
      <c r="A12" s="25"/>
      <c r="B12" s="39" t="s">
        <v>16</v>
      </c>
      <c r="C12" s="37">
        <v>7090816.02293</v>
      </c>
      <c r="D12" s="38">
        <v>5577703.0708500007</v>
      </c>
      <c r="E12" s="32">
        <f t="shared" si="0"/>
        <v>78.660947524418148</v>
      </c>
      <c r="F12" s="37">
        <v>7972457.5999999996</v>
      </c>
      <c r="G12" s="38">
        <v>6011455.5999999996</v>
      </c>
      <c r="H12" s="33">
        <f>G12/F12*100</f>
        <v>75.402791731372758</v>
      </c>
      <c r="I12" s="33">
        <f t="shared" si="2"/>
        <v>433752.52914999891</v>
      </c>
    </row>
    <row r="13" spans="1:9" x14ac:dyDescent="0.2">
      <c r="A13" s="25"/>
      <c r="B13" s="40" t="s">
        <v>17</v>
      </c>
      <c r="C13" s="37">
        <v>8242208.0065200003</v>
      </c>
      <c r="D13" s="38">
        <v>5053526.5173399998</v>
      </c>
      <c r="E13" s="32">
        <f t="shared" si="0"/>
        <v>61.312775816169726</v>
      </c>
      <c r="F13" s="37">
        <v>8537135.3000000007</v>
      </c>
      <c r="G13" s="38">
        <v>4914616.2</v>
      </c>
      <c r="H13" s="33">
        <f t="shared" si="1"/>
        <v>57.567509794532597</v>
      </c>
      <c r="I13" s="33">
        <f t="shared" si="2"/>
        <v>-138910.3173399996</v>
      </c>
    </row>
    <row r="14" spans="1:9" x14ac:dyDescent="0.2">
      <c r="A14" s="25"/>
      <c r="B14" s="40" t="s">
        <v>18</v>
      </c>
      <c r="C14" s="37">
        <v>7474234.5556099992</v>
      </c>
      <c r="D14" s="38">
        <v>4891779.0077499999</v>
      </c>
      <c r="E14" s="32">
        <f t="shared" si="0"/>
        <v>65.44856160659738</v>
      </c>
      <c r="F14" s="37">
        <v>8107534.5</v>
      </c>
      <c r="G14" s="38">
        <v>4840629.5</v>
      </c>
      <c r="H14" s="33">
        <f t="shared" si="1"/>
        <v>59.705321019602195</v>
      </c>
      <c r="I14" s="33">
        <f t="shared" si="2"/>
        <v>-51149.507749999873</v>
      </c>
    </row>
    <row r="15" spans="1:9" x14ac:dyDescent="0.2">
      <c r="A15" s="25"/>
      <c r="B15" s="41"/>
      <c r="C15" s="31"/>
      <c r="D15" s="31"/>
      <c r="E15" s="42"/>
      <c r="F15" s="31"/>
      <c r="G15" s="31"/>
      <c r="H15" s="33"/>
      <c r="I15" s="33"/>
    </row>
    <row r="16" spans="1:9" x14ac:dyDescent="0.2">
      <c r="A16" s="25"/>
      <c r="B16" s="43" t="s">
        <v>19</v>
      </c>
      <c r="C16" s="44">
        <f>C17+C22+C23+C26+C31+C32+C33+C34+C35+C36+C37+C38+C40+C41</f>
        <v>149304976.43584999</v>
      </c>
      <c r="D16" s="44">
        <f>D17+D22+D23+D26+D31+D32+D33+D34+D35+D36+D37+D38+D40+D41</f>
        <v>92436363.861100003</v>
      </c>
      <c r="E16" s="45">
        <f t="shared" ref="E16:E41" si="3">D16/C16*100</f>
        <v>61.911107096162986</v>
      </c>
      <c r="F16" s="44">
        <f>F17+F22+F23+F26+F31+F32+F33+F34+F35+F36+F37+F38+F40+F41</f>
        <v>153098787.11494002</v>
      </c>
      <c r="G16" s="44">
        <f>G17+G22+G23+G26+G31+G32+G33+G34+G35+G36+G37+G38+G40+G41</f>
        <v>97199365.993200004</v>
      </c>
      <c r="H16" s="46">
        <f>G16/F16*100</f>
        <v>63.488005244761922</v>
      </c>
      <c r="I16" s="46">
        <f t="shared" ref="I16:I42" si="4">G16-D16</f>
        <v>4763002.132100001</v>
      </c>
    </row>
    <row r="17" spans="1:9" x14ac:dyDescent="0.2">
      <c r="A17" s="47" t="s">
        <v>20</v>
      </c>
      <c r="B17" s="26" t="s">
        <v>21</v>
      </c>
      <c r="C17" s="48">
        <v>13806454.90601</v>
      </c>
      <c r="D17" s="48">
        <v>8292127.6116400007</v>
      </c>
      <c r="E17" s="45">
        <f>D17/C17*100</f>
        <v>60.059788469163124</v>
      </c>
      <c r="F17" s="49">
        <v>14565694.233340001</v>
      </c>
      <c r="G17" s="49">
        <v>9240916.6403799988</v>
      </c>
      <c r="H17" s="46">
        <f t="shared" ref="H17:H41" si="5">G17/F17*100</f>
        <v>63.443022298436659</v>
      </c>
      <c r="I17" s="46">
        <f t="shared" si="4"/>
        <v>948789.02873999812</v>
      </c>
    </row>
    <row r="18" spans="1:9" ht="25.5" x14ac:dyDescent="0.2">
      <c r="A18" s="50" t="s">
        <v>22</v>
      </c>
      <c r="B18" s="34" t="s">
        <v>23</v>
      </c>
      <c r="C18" s="51">
        <v>7079434.1320300009</v>
      </c>
      <c r="D18" s="51">
        <v>4577702.4850200005</v>
      </c>
      <c r="E18" s="52">
        <f>D18/C18*100</f>
        <v>64.661982859742523</v>
      </c>
      <c r="F18" s="51">
        <v>7642436.8208800005</v>
      </c>
      <c r="G18" s="51">
        <v>4977842.2584199999</v>
      </c>
      <c r="H18" s="53">
        <f t="shared" si="5"/>
        <v>65.134228454724976</v>
      </c>
      <c r="I18" s="53">
        <f t="shared" si="4"/>
        <v>400139.77339999937</v>
      </c>
    </row>
    <row r="19" spans="1:9" x14ac:dyDescent="0.2">
      <c r="A19" s="54" t="s">
        <v>24</v>
      </c>
      <c r="B19" s="34" t="s">
        <v>25</v>
      </c>
      <c r="C19" s="51">
        <v>299469.54499999998</v>
      </c>
      <c r="D19" s="51">
        <v>211572.37261000002</v>
      </c>
      <c r="E19" s="52">
        <f t="shared" si="3"/>
        <v>70.649044666628797</v>
      </c>
      <c r="F19" s="51">
        <v>286743.75272000005</v>
      </c>
      <c r="G19" s="51">
        <v>207150.52365000002</v>
      </c>
      <c r="H19" s="53">
        <f t="shared" si="5"/>
        <v>72.242384249005298</v>
      </c>
      <c r="I19" s="53">
        <f t="shared" si="4"/>
        <v>-4421.848960000003</v>
      </c>
    </row>
    <row r="20" spans="1:9" ht="25.5" x14ac:dyDescent="0.2">
      <c r="A20" s="54" t="s">
        <v>26</v>
      </c>
      <c r="B20" s="34" t="s">
        <v>27</v>
      </c>
      <c r="C20" s="51">
        <v>491660.74731999997</v>
      </c>
      <c r="D20" s="51">
        <v>323972.70645</v>
      </c>
      <c r="E20" s="52">
        <f t="shared" si="3"/>
        <v>65.893547169658575</v>
      </c>
      <c r="F20" s="51">
        <v>512594.11317999999</v>
      </c>
      <c r="G20" s="51">
        <v>337967.19212000002</v>
      </c>
      <c r="H20" s="53">
        <f t="shared" si="5"/>
        <v>65.932710390164232</v>
      </c>
      <c r="I20" s="53">
        <f t="shared" si="4"/>
        <v>13994.485670000024</v>
      </c>
    </row>
    <row r="21" spans="1:9" x14ac:dyDescent="0.2">
      <c r="A21" s="54" t="s">
        <v>28</v>
      </c>
      <c r="B21" s="34" t="s">
        <v>29</v>
      </c>
      <c r="C21" s="51">
        <v>90799.082999999999</v>
      </c>
      <c r="D21" s="51">
        <v>63853.608569999997</v>
      </c>
      <c r="E21" s="52">
        <f t="shared" si="3"/>
        <v>70.324067667071049</v>
      </c>
      <c r="F21" s="51">
        <v>89076.640980000011</v>
      </c>
      <c r="G21" s="51">
        <v>61545.494100000004</v>
      </c>
      <c r="H21" s="53">
        <f t="shared" si="5"/>
        <v>69.092742410233612</v>
      </c>
      <c r="I21" s="53">
        <f t="shared" si="4"/>
        <v>-2308.1144699999932</v>
      </c>
    </row>
    <row r="22" spans="1:9" x14ac:dyDescent="0.2">
      <c r="A22" s="47" t="s">
        <v>30</v>
      </c>
      <c r="B22" s="26" t="s">
        <v>31</v>
      </c>
      <c r="C22" s="48">
        <v>62127.199999999997</v>
      </c>
      <c r="D22" s="48">
        <v>39367.383740000005</v>
      </c>
      <c r="E22" s="45">
        <f t="shared" si="3"/>
        <v>63.365778177674201</v>
      </c>
      <c r="F22" s="48">
        <v>67896.2</v>
      </c>
      <c r="G22" s="48">
        <v>43282.372659999994</v>
      </c>
      <c r="H22" s="55">
        <f t="shared" si="5"/>
        <v>63.747857258579998</v>
      </c>
      <c r="I22" s="55">
        <f t="shared" si="4"/>
        <v>3914.9889199999889</v>
      </c>
    </row>
    <row r="23" spans="1:9" x14ac:dyDescent="0.2">
      <c r="A23" s="47" t="s">
        <v>32</v>
      </c>
      <c r="B23" s="26" t="s">
        <v>33</v>
      </c>
      <c r="C23" s="49">
        <v>2136676.0155599997</v>
      </c>
      <c r="D23" s="49">
        <v>1311983.89491</v>
      </c>
      <c r="E23" s="45">
        <f t="shared" si="3"/>
        <v>61.403033747544697</v>
      </c>
      <c r="F23" s="49">
        <v>2425299.3061899999</v>
      </c>
      <c r="G23" s="49">
        <v>1533490.1843699999</v>
      </c>
      <c r="H23" s="55">
        <f t="shared" si="5"/>
        <v>63.228904591533542</v>
      </c>
      <c r="I23" s="55">
        <f t="shared" si="4"/>
        <v>221506.28945999988</v>
      </c>
    </row>
    <row r="24" spans="1:9" ht="27.75" customHeight="1" x14ac:dyDescent="0.2">
      <c r="A24" s="54" t="s">
        <v>34</v>
      </c>
      <c r="B24" s="34" t="s">
        <v>35</v>
      </c>
      <c r="C24" s="56">
        <v>550562.27373999998</v>
      </c>
      <c r="D24" s="56">
        <v>299172.53036000003</v>
      </c>
      <c r="E24" s="52">
        <f t="shared" si="3"/>
        <v>54.339453433251883</v>
      </c>
      <c r="F24" s="56">
        <v>693177.97686000005</v>
      </c>
      <c r="G24" s="56">
        <v>350303.64013000001</v>
      </c>
      <c r="H24" s="53">
        <f t="shared" si="5"/>
        <v>50.535887149333114</v>
      </c>
      <c r="I24" s="53">
        <f t="shared" si="4"/>
        <v>51131.109769999981</v>
      </c>
    </row>
    <row r="25" spans="1:9" x14ac:dyDescent="0.2">
      <c r="A25" s="54" t="s">
        <v>36</v>
      </c>
      <c r="B25" s="34" t="s">
        <v>37</v>
      </c>
      <c r="C25" s="56">
        <v>1290829.7780200001</v>
      </c>
      <c r="D25" s="56">
        <v>848853.47032000008</v>
      </c>
      <c r="E25" s="52">
        <f t="shared" si="3"/>
        <v>65.760295026820188</v>
      </c>
      <c r="F25" s="56">
        <v>1303444.85809</v>
      </c>
      <c r="G25" s="56">
        <v>897072.4828</v>
      </c>
      <c r="H25" s="53">
        <f t="shared" si="5"/>
        <v>68.823201628530967</v>
      </c>
      <c r="I25" s="53">
        <f t="shared" si="4"/>
        <v>48219.012479999918</v>
      </c>
    </row>
    <row r="26" spans="1:9" x14ac:dyDescent="0.2">
      <c r="A26" s="47" t="s">
        <v>38</v>
      </c>
      <c r="B26" s="26" t="s">
        <v>39</v>
      </c>
      <c r="C26" s="49">
        <v>24459719.521230001</v>
      </c>
      <c r="D26" s="49">
        <v>14179146.364219999</v>
      </c>
      <c r="E26" s="45">
        <f t="shared" si="3"/>
        <v>57.9693743091089</v>
      </c>
      <c r="F26" s="49">
        <v>22471478.22662</v>
      </c>
      <c r="G26" s="49">
        <v>13863461.87779</v>
      </c>
      <c r="H26" s="55">
        <f t="shared" si="5"/>
        <v>61.693591040073038</v>
      </c>
      <c r="I26" s="55">
        <f t="shared" si="4"/>
        <v>-315684.48642999865</v>
      </c>
    </row>
    <row r="27" spans="1:9" x14ac:dyDescent="0.2">
      <c r="A27" s="54" t="s">
        <v>40</v>
      </c>
      <c r="B27" s="34" t="s">
        <v>41</v>
      </c>
      <c r="C27" s="51">
        <v>4829560.3660000004</v>
      </c>
      <c r="D27" s="51">
        <v>3580569.00514</v>
      </c>
      <c r="E27" s="52">
        <f t="shared" si="3"/>
        <v>74.138611670476834</v>
      </c>
      <c r="F27" s="51">
        <v>4433233.1875600005</v>
      </c>
      <c r="G27" s="51">
        <v>3478151.8595500002</v>
      </c>
      <c r="H27" s="57">
        <f t="shared" si="5"/>
        <v>78.456325494223194</v>
      </c>
      <c r="I27" s="57">
        <f t="shared" si="4"/>
        <v>-102417.14558999985</v>
      </c>
    </row>
    <row r="28" spans="1:9" x14ac:dyDescent="0.2">
      <c r="A28" s="54" t="s">
        <v>42</v>
      </c>
      <c r="B28" s="34" t="s">
        <v>43</v>
      </c>
      <c r="C28" s="51">
        <v>1172751.17307</v>
      </c>
      <c r="D28" s="51">
        <v>726858.48097999999</v>
      </c>
      <c r="E28" s="52">
        <f t="shared" si="3"/>
        <v>61.978917409841273</v>
      </c>
      <c r="F28" s="51">
        <v>1295252.19</v>
      </c>
      <c r="G28" s="51">
        <v>790612.14815999998</v>
      </c>
      <c r="H28" s="57">
        <f t="shared" si="5"/>
        <v>61.039244269488556</v>
      </c>
      <c r="I28" s="57">
        <f t="shared" si="4"/>
        <v>63753.667179999989</v>
      </c>
    </row>
    <row r="29" spans="1:9" x14ac:dyDescent="0.2">
      <c r="A29" s="54" t="s">
        <v>44</v>
      </c>
      <c r="B29" s="34" t="s">
        <v>45</v>
      </c>
      <c r="C29" s="51">
        <v>13565560.59474</v>
      </c>
      <c r="D29" s="51">
        <v>6943760.1870799996</v>
      </c>
      <c r="E29" s="52">
        <f t="shared" si="3"/>
        <v>51.18668070210397</v>
      </c>
      <c r="F29" s="51">
        <v>12186389.94345</v>
      </c>
      <c r="G29" s="51">
        <v>6848300.835359999</v>
      </c>
      <c r="H29" s="57">
        <f t="shared" si="5"/>
        <v>56.196304788694675</v>
      </c>
      <c r="I29" s="57">
        <f t="shared" si="4"/>
        <v>-95459.351720000617</v>
      </c>
    </row>
    <row r="30" spans="1:9" x14ac:dyDescent="0.2">
      <c r="A30" s="54" t="s">
        <v>46</v>
      </c>
      <c r="B30" s="34" t="s">
        <v>47</v>
      </c>
      <c r="C30" s="51">
        <v>1093984.90851</v>
      </c>
      <c r="D30" s="51">
        <v>604420.55405999999</v>
      </c>
      <c r="E30" s="52">
        <f t="shared" si="3"/>
        <v>55.249441684092027</v>
      </c>
      <c r="F30" s="51">
        <v>1003747.70866</v>
      </c>
      <c r="G30" s="51">
        <v>541232.82663000003</v>
      </c>
      <c r="H30" s="57">
        <f t="shared" si="5"/>
        <v>53.921201708399821</v>
      </c>
      <c r="I30" s="57">
        <f t="shared" si="4"/>
        <v>-63187.72742999997</v>
      </c>
    </row>
    <row r="31" spans="1:9" x14ac:dyDescent="0.2">
      <c r="A31" s="47" t="s">
        <v>48</v>
      </c>
      <c r="B31" s="26" t="s">
        <v>49</v>
      </c>
      <c r="C31" s="48">
        <v>18478060.243130002</v>
      </c>
      <c r="D31" s="48">
        <v>8780289.5508200005</v>
      </c>
      <c r="E31" s="45">
        <f t="shared" si="3"/>
        <v>47.517377015179086</v>
      </c>
      <c r="F31" s="48">
        <v>17980495.651330002</v>
      </c>
      <c r="G31" s="48">
        <v>8737485.3845000006</v>
      </c>
      <c r="H31" s="46">
        <f t="shared" si="5"/>
        <v>48.594240970513489</v>
      </c>
      <c r="I31" s="46">
        <f t="shared" si="4"/>
        <v>-42804.166319999844</v>
      </c>
    </row>
    <row r="32" spans="1:9" x14ac:dyDescent="0.2">
      <c r="A32" s="47" t="s">
        <v>50</v>
      </c>
      <c r="B32" s="26" t="s">
        <v>51</v>
      </c>
      <c r="C32" s="48">
        <v>274150.11458999995</v>
      </c>
      <c r="D32" s="48">
        <v>129245.95456999999</v>
      </c>
      <c r="E32" s="45">
        <f t="shared" si="3"/>
        <v>47.144227812303249</v>
      </c>
      <c r="F32" s="48">
        <v>341291.00488000002</v>
      </c>
      <c r="G32" s="48">
        <v>161421.08378000002</v>
      </c>
      <c r="H32" s="46">
        <f t="shared" si="5"/>
        <v>47.29719842360236</v>
      </c>
      <c r="I32" s="46">
        <f t="shared" si="4"/>
        <v>32175.129210000028</v>
      </c>
    </row>
    <row r="33" spans="1:10" x14ac:dyDescent="0.2">
      <c r="A33" s="47" t="s">
        <v>52</v>
      </c>
      <c r="B33" s="26" t="s">
        <v>53</v>
      </c>
      <c r="C33" s="58">
        <v>40843315.514339998</v>
      </c>
      <c r="D33" s="44">
        <v>26942049.318740003</v>
      </c>
      <c r="E33" s="45">
        <f t="shared" si="3"/>
        <v>65.964403181912857</v>
      </c>
      <c r="F33" s="48">
        <v>42864924.635080002</v>
      </c>
      <c r="G33" s="48">
        <v>28230374.00234</v>
      </c>
      <c r="H33" s="46">
        <f>G33/F33*100</f>
        <v>65.858914351704442</v>
      </c>
      <c r="I33" s="46">
        <f t="shared" si="4"/>
        <v>1288324.6835999973</v>
      </c>
    </row>
    <row r="34" spans="1:10" x14ac:dyDescent="0.2">
      <c r="A34" s="47" t="s">
        <v>54</v>
      </c>
      <c r="B34" s="26" t="s">
        <v>55</v>
      </c>
      <c r="C34" s="48">
        <v>6540449.6102999998</v>
      </c>
      <c r="D34" s="48">
        <v>3853383.8757600002</v>
      </c>
      <c r="E34" s="45">
        <f t="shared" si="3"/>
        <v>58.916192392823149</v>
      </c>
      <c r="F34" s="58">
        <v>7289067.9067099998</v>
      </c>
      <c r="G34" s="44">
        <v>4454400.1419200003</v>
      </c>
      <c r="H34" s="55">
        <f>G34/F34*100</f>
        <v>61.110696167605639</v>
      </c>
      <c r="I34" s="55">
        <f t="shared" si="4"/>
        <v>601016.26616000012</v>
      </c>
    </row>
    <row r="35" spans="1:10" x14ac:dyDescent="0.2">
      <c r="A35" s="47" t="s">
        <v>56</v>
      </c>
      <c r="B35" s="26" t="s">
        <v>57</v>
      </c>
      <c r="C35" s="48">
        <v>14361678.88209</v>
      </c>
      <c r="D35" s="48">
        <v>10117572.10579</v>
      </c>
      <c r="E35" s="45">
        <f t="shared" si="3"/>
        <v>70.448393874112497</v>
      </c>
      <c r="F35" s="48">
        <v>15394311.51</v>
      </c>
      <c r="G35" s="48">
        <v>10607013.77837</v>
      </c>
      <c r="H35" s="55">
        <f>G35/F35*100</f>
        <v>68.902164097951271</v>
      </c>
      <c r="I35" s="55">
        <f t="shared" si="4"/>
        <v>489441.67258000001</v>
      </c>
    </row>
    <row r="36" spans="1:10" x14ac:dyDescent="0.2">
      <c r="A36" s="47" t="s">
        <v>58</v>
      </c>
      <c r="B36" s="26" t="s">
        <v>59</v>
      </c>
      <c r="C36" s="48">
        <v>24564127.146790002</v>
      </c>
      <c r="D36" s="48">
        <v>17278289.04315</v>
      </c>
      <c r="E36" s="45">
        <f t="shared" si="3"/>
        <v>70.339519657664269</v>
      </c>
      <c r="F36" s="48">
        <v>25700148.188669998</v>
      </c>
      <c r="G36" s="48">
        <v>18194098.746750001</v>
      </c>
      <c r="H36" s="55">
        <f>G36/F36*100</f>
        <v>70.793750344096978</v>
      </c>
      <c r="I36" s="55">
        <f t="shared" si="4"/>
        <v>915809.70360000059</v>
      </c>
    </row>
    <row r="37" spans="1:10" x14ac:dyDescent="0.2">
      <c r="A37" s="47" t="s">
        <v>60</v>
      </c>
      <c r="B37" s="26" t="s">
        <v>61</v>
      </c>
      <c r="C37" s="48">
        <v>3091342.7826900003</v>
      </c>
      <c r="D37" s="48">
        <v>1279966.0586400002</v>
      </c>
      <c r="E37" s="45">
        <f t="shared" si="3"/>
        <v>41.404857002826759</v>
      </c>
      <c r="F37" s="48">
        <v>3382582.8601700002</v>
      </c>
      <c r="G37" s="48">
        <v>1854998.8082699999</v>
      </c>
      <c r="H37" s="55">
        <f t="shared" si="5"/>
        <v>54.839715239873598</v>
      </c>
      <c r="I37" s="55">
        <f t="shared" si="4"/>
        <v>575032.74962999974</v>
      </c>
    </row>
    <row r="38" spans="1:10" x14ac:dyDescent="0.2">
      <c r="A38" s="47" t="s">
        <v>62</v>
      </c>
      <c r="B38" s="26" t="s">
        <v>63</v>
      </c>
      <c r="C38" s="48">
        <v>308095.88941</v>
      </c>
      <c r="D38" s="48">
        <v>200408.08051</v>
      </c>
      <c r="E38" s="45">
        <f t="shared" si="3"/>
        <v>65.047307477480174</v>
      </c>
      <c r="F38" s="48">
        <v>318713.52598000003</v>
      </c>
      <c r="G38" s="48">
        <v>254392.98093000002</v>
      </c>
      <c r="H38" s="55">
        <f t="shared" si="5"/>
        <v>79.818696162259442</v>
      </c>
      <c r="I38" s="55">
        <f t="shared" si="4"/>
        <v>53984.90042000002</v>
      </c>
    </row>
    <row r="39" spans="1:10" x14ac:dyDescent="0.2">
      <c r="A39" s="47"/>
      <c r="B39" s="26" t="s">
        <v>64</v>
      </c>
      <c r="C39" s="28">
        <v>89709009.82562001</v>
      </c>
      <c r="D39" s="28">
        <v>59671668.482590005</v>
      </c>
      <c r="E39" s="45">
        <f t="shared" si="3"/>
        <v>66.516917975777673</v>
      </c>
      <c r="F39" s="28">
        <f>F38+F37+F36+F35+F34+F33</f>
        <v>94949748.626609996</v>
      </c>
      <c r="G39" s="28">
        <f>G38+G37+G36+G35+G34+G33</f>
        <v>63595278.458580002</v>
      </c>
      <c r="H39" s="55">
        <f t="shared" si="5"/>
        <v>66.977827091115856</v>
      </c>
      <c r="I39" s="55">
        <f t="shared" si="4"/>
        <v>3923609.9759899974</v>
      </c>
    </row>
    <row r="40" spans="1:10" x14ac:dyDescent="0.2">
      <c r="A40" s="59" t="s">
        <v>65</v>
      </c>
      <c r="B40" s="60" t="s">
        <v>66</v>
      </c>
      <c r="C40" s="49">
        <v>111073.81802999999</v>
      </c>
      <c r="D40" s="49">
        <v>32534.618609999998</v>
      </c>
      <c r="E40" s="61">
        <f t="shared" si="3"/>
        <v>29.290987909691466</v>
      </c>
      <c r="F40" s="49">
        <v>36881.213029999999</v>
      </c>
      <c r="G40" s="49">
        <v>15482.42834</v>
      </c>
      <c r="H40" s="46">
        <f t="shared" si="5"/>
        <v>41.979173318963909</v>
      </c>
      <c r="I40" s="46">
        <f t="shared" si="4"/>
        <v>-17052.190269999999</v>
      </c>
    </row>
    <row r="41" spans="1:10" x14ac:dyDescent="0.2">
      <c r="A41" s="47" t="s">
        <v>67</v>
      </c>
      <c r="B41" s="26" t="s">
        <v>68</v>
      </c>
      <c r="C41" s="48">
        <v>267704.79168000002</v>
      </c>
      <c r="D41" s="48">
        <v>0</v>
      </c>
      <c r="E41" s="45">
        <f t="shared" si="3"/>
        <v>0</v>
      </c>
      <c r="F41" s="48">
        <v>260002.65294</v>
      </c>
      <c r="G41" s="48">
        <v>8547.5628000000015</v>
      </c>
      <c r="H41" s="55">
        <f t="shared" si="5"/>
        <v>3.2874906095563943</v>
      </c>
      <c r="I41" s="55">
        <f t="shared" si="4"/>
        <v>8547.5628000000015</v>
      </c>
    </row>
    <row r="42" spans="1:10" x14ac:dyDescent="0.2">
      <c r="A42" s="62"/>
      <c r="B42" s="63" t="s">
        <v>69</v>
      </c>
      <c r="C42" s="28">
        <v>-22798865.344859987</v>
      </c>
      <c r="D42" s="28">
        <v>3079425.3098299801</v>
      </c>
      <c r="E42" s="28"/>
      <c r="F42" s="28">
        <f>F7-F16</f>
        <v>-17800881.214940012</v>
      </c>
      <c r="G42" s="28">
        <f>G7-G16</f>
        <v>17398719.006799996</v>
      </c>
      <c r="H42" s="55"/>
      <c r="I42" s="55">
        <f t="shared" si="4"/>
        <v>14319293.696970016</v>
      </c>
    </row>
    <row r="43" spans="1:10" x14ac:dyDescent="0.2">
      <c r="A43" s="64"/>
      <c r="B43" s="65"/>
      <c r="C43" s="28"/>
      <c r="D43" s="28"/>
      <c r="E43" s="28"/>
      <c r="F43" s="28"/>
      <c r="G43" s="28"/>
      <c r="H43" s="55"/>
      <c r="I43" s="55"/>
    </row>
    <row r="44" spans="1:10" x14ac:dyDescent="0.2">
      <c r="A44" s="54"/>
      <c r="B44" s="26" t="s">
        <v>70</v>
      </c>
      <c r="C44" s="28">
        <v>22798865.300000001</v>
      </c>
      <c r="D44" s="28">
        <v>-3079425.3000000003</v>
      </c>
      <c r="E44" s="28"/>
      <c r="F44" s="28">
        <f>SUM(F45:F53)</f>
        <v>17800881.199999999</v>
      </c>
      <c r="G44" s="28">
        <f>SUM(G45:G54)</f>
        <v>-17398719</v>
      </c>
      <c r="H44" s="55"/>
      <c r="I44" s="55">
        <f t="shared" ref="I44:I54" si="6">G44-D44</f>
        <v>-14319293.699999999</v>
      </c>
    </row>
    <row r="45" spans="1:10" x14ac:dyDescent="0.2">
      <c r="A45" s="50"/>
      <c r="B45" s="66" t="s">
        <v>71</v>
      </c>
      <c r="C45" s="32">
        <v>-55000</v>
      </c>
      <c r="D45" s="32">
        <v>-55000</v>
      </c>
      <c r="E45" s="32"/>
      <c r="F45" s="67">
        <v>-55000</v>
      </c>
      <c r="G45" s="67">
        <v>-55000</v>
      </c>
      <c r="H45" s="68"/>
      <c r="I45" s="68">
        <f t="shared" si="6"/>
        <v>0</v>
      </c>
      <c r="J45" s="69"/>
    </row>
    <row r="46" spans="1:10" x14ac:dyDescent="0.2">
      <c r="A46" s="50"/>
      <c r="B46" s="66" t="s">
        <v>72</v>
      </c>
      <c r="C46" s="32">
        <v>387288.5</v>
      </c>
      <c r="D46" s="32">
        <v>-466875</v>
      </c>
      <c r="E46" s="32"/>
      <c r="F46" s="67">
        <v>801935</v>
      </c>
      <c r="G46" s="67">
        <v>-13679.6</v>
      </c>
      <c r="H46" s="68"/>
      <c r="I46" s="68">
        <f t="shared" si="6"/>
        <v>453195.4</v>
      </c>
      <c r="J46" s="69"/>
    </row>
    <row r="47" spans="1:10" ht="15" customHeight="1" x14ac:dyDescent="0.2">
      <c r="A47" s="50"/>
      <c r="B47" s="66" t="s">
        <v>73</v>
      </c>
      <c r="C47" s="32">
        <v>-1024134.7</v>
      </c>
      <c r="D47" s="32">
        <v>-456511</v>
      </c>
      <c r="E47" s="32"/>
      <c r="F47" s="67">
        <v>-174398.8</v>
      </c>
      <c r="G47" s="67">
        <v>0</v>
      </c>
      <c r="H47" s="68"/>
      <c r="I47" s="68">
        <f t="shared" si="6"/>
        <v>456511</v>
      </c>
      <c r="J47" s="69"/>
    </row>
    <row r="48" spans="1:10" x14ac:dyDescent="0.2">
      <c r="A48" s="50"/>
      <c r="B48" s="66" t="s">
        <v>74</v>
      </c>
      <c r="C48" s="32">
        <v>23278818.800000001</v>
      </c>
      <c r="D48" s="32">
        <v>-2089377.6</v>
      </c>
      <c r="E48" s="32"/>
      <c r="F48" s="67">
        <v>17309528</v>
      </c>
      <c r="G48" s="67">
        <v>-21935620.300000001</v>
      </c>
      <c r="H48" s="68"/>
      <c r="I48" s="68">
        <f t="shared" si="6"/>
        <v>-19846242.699999999</v>
      </c>
      <c r="J48" s="69"/>
    </row>
    <row r="49" spans="1:10" ht="15.75" customHeight="1" x14ac:dyDescent="0.2">
      <c r="A49" s="50"/>
      <c r="B49" s="66" t="s">
        <v>75</v>
      </c>
      <c r="C49" s="32">
        <v>10000</v>
      </c>
      <c r="D49" s="32">
        <v>0</v>
      </c>
      <c r="E49" s="32"/>
      <c r="F49" s="67">
        <v>10000</v>
      </c>
      <c r="G49" s="67">
        <v>0</v>
      </c>
      <c r="H49" s="68"/>
      <c r="I49" s="68">
        <f t="shared" si="6"/>
        <v>0</v>
      </c>
      <c r="J49" s="69"/>
    </row>
    <row r="50" spans="1:10" x14ac:dyDescent="0.2">
      <c r="A50" s="50"/>
      <c r="B50" s="66" t="s">
        <v>76</v>
      </c>
      <c r="C50" s="32">
        <v>0</v>
      </c>
      <c r="D50" s="32">
        <v>-17.7</v>
      </c>
      <c r="E50" s="32"/>
      <c r="F50" s="67">
        <v>0</v>
      </c>
      <c r="G50" s="67">
        <v>0</v>
      </c>
      <c r="H50" s="68"/>
      <c r="I50" s="68">
        <f t="shared" si="6"/>
        <v>17.7</v>
      </c>
      <c r="J50" s="69"/>
    </row>
    <row r="51" spans="1:10" ht="15.75" customHeight="1" x14ac:dyDescent="0.2">
      <c r="A51" s="50"/>
      <c r="B51" s="66" t="s">
        <v>77</v>
      </c>
      <c r="C51" s="56">
        <v>-354249.3</v>
      </c>
      <c r="D51" s="56">
        <v>-18000</v>
      </c>
      <c r="E51" s="32"/>
      <c r="F51" s="67">
        <v>-233954.9</v>
      </c>
      <c r="G51" s="67">
        <v>0</v>
      </c>
      <c r="H51" s="68"/>
      <c r="I51" s="68">
        <f t="shared" si="6"/>
        <v>18000</v>
      </c>
      <c r="J51" s="69"/>
    </row>
    <row r="52" spans="1:10" ht="15.75" customHeight="1" x14ac:dyDescent="0.2">
      <c r="A52" s="50"/>
      <c r="B52" s="66" t="s">
        <v>78</v>
      </c>
      <c r="C52" s="32">
        <v>412858.7</v>
      </c>
      <c r="D52" s="32">
        <v>2096</v>
      </c>
      <c r="E52" s="32"/>
      <c r="F52" s="67">
        <v>30837</v>
      </c>
      <c r="G52" s="67">
        <v>911.1</v>
      </c>
      <c r="H52" s="68"/>
      <c r="I52" s="68">
        <f t="shared" si="6"/>
        <v>-1184.9000000000001</v>
      </c>
      <c r="J52" s="69"/>
    </row>
    <row r="53" spans="1:10" ht="15.75" customHeight="1" x14ac:dyDescent="0.2">
      <c r="A53" s="70"/>
      <c r="B53" s="71" t="s">
        <v>79</v>
      </c>
      <c r="C53" s="32">
        <v>143283.29999999999</v>
      </c>
      <c r="D53" s="32">
        <v>4260</v>
      </c>
      <c r="E53" s="32"/>
      <c r="F53" s="67">
        <v>111934.9</v>
      </c>
      <c r="G53" s="67">
        <v>3146.6</v>
      </c>
      <c r="H53" s="68"/>
      <c r="I53" s="68">
        <f t="shared" si="6"/>
        <v>-1113.4000000000001</v>
      </c>
      <c r="J53" s="69"/>
    </row>
    <row r="54" spans="1:10" ht="15.75" customHeight="1" x14ac:dyDescent="0.2">
      <c r="A54" s="70"/>
      <c r="B54" s="71" t="s">
        <v>80</v>
      </c>
      <c r="C54" s="67"/>
      <c r="D54" s="67"/>
      <c r="E54" s="67"/>
      <c r="F54" s="67">
        <v>0</v>
      </c>
      <c r="G54" s="67">
        <v>4601523.2</v>
      </c>
      <c r="H54" s="68"/>
      <c r="I54" s="68">
        <f t="shared" si="6"/>
        <v>4601523.2</v>
      </c>
      <c r="J54" s="69"/>
    </row>
    <row r="55" spans="1:10" ht="15.75" customHeight="1" x14ac:dyDescent="0.2">
      <c r="A55" s="72"/>
      <c r="B55" s="73"/>
      <c r="C55" s="74"/>
      <c r="D55" s="74"/>
      <c r="E55" s="75"/>
      <c r="F55" s="75"/>
      <c r="G55" s="75"/>
      <c r="H55" s="76"/>
      <c r="I55" s="76"/>
      <c r="J55" s="69"/>
    </row>
    <row r="56" spans="1:10" ht="15.75" customHeight="1" x14ac:dyDescent="0.2">
      <c r="A56" s="77"/>
      <c r="B56" s="78" t="s">
        <v>81</v>
      </c>
      <c r="C56" s="79"/>
      <c r="D56" s="80">
        <f>4481078.11+1260932.236</f>
        <v>5742010.3460000008</v>
      </c>
      <c r="E56" s="81"/>
      <c r="F56" s="82"/>
      <c r="G56" s="83">
        <f>3770523.7+1059728.13</f>
        <v>4830251.83</v>
      </c>
      <c r="H56" s="61"/>
      <c r="I56" s="84"/>
      <c r="J56" s="69"/>
    </row>
    <row r="57" spans="1:10" ht="15.75" customHeight="1" x14ac:dyDescent="0.2">
      <c r="A57" s="77"/>
      <c r="B57" s="85" t="s">
        <v>82</v>
      </c>
      <c r="C57" s="79"/>
      <c r="D57" s="80">
        <f>D56/C8*100</f>
        <v>4.8552518530517039</v>
      </c>
      <c r="E57" s="81"/>
      <c r="F57" s="82"/>
      <c r="G57" s="83">
        <f>G56/F8*100</f>
        <v>3.8105257700287289</v>
      </c>
      <c r="H57" s="52"/>
      <c r="I57" s="84"/>
      <c r="J57" s="69"/>
    </row>
    <row r="58" spans="1:10" ht="15.75" customHeight="1" x14ac:dyDescent="0.2">
      <c r="A58" s="77"/>
      <c r="B58" s="85" t="s">
        <v>83</v>
      </c>
      <c r="C58" s="79"/>
      <c r="D58" s="80">
        <f>137500+7600</f>
        <v>145100</v>
      </c>
      <c r="E58" s="86"/>
      <c r="F58" s="87"/>
      <c r="G58" s="83">
        <f>82500+31920.413</f>
        <v>114420.413</v>
      </c>
      <c r="H58" s="52"/>
      <c r="I58" s="84"/>
      <c r="J58" s="69"/>
    </row>
    <row r="59" spans="1:10" ht="15.75" customHeight="1" x14ac:dyDescent="0.2">
      <c r="A59" s="77"/>
      <c r="B59" s="85" t="s">
        <v>82</v>
      </c>
      <c r="C59" s="79"/>
      <c r="D59" s="80">
        <f>D58/C8*100</f>
        <v>0.12269170576618151</v>
      </c>
      <c r="E59" s="86"/>
      <c r="F59" s="87"/>
      <c r="G59" s="83">
        <f>G58/F8*100</f>
        <v>9.0264844918826956E-2</v>
      </c>
      <c r="H59" s="52"/>
      <c r="I59" s="84"/>
      <c r="J59" s="69"/>
    </row>
    <row r="60" spans="1:10" ht="9.75" customHeight="1" x14ac:dyDescent="0.2">
      <c r="A60" s="72"/>
      <c r="B60" s="73"/>
      <c r="C60" s="74"/>
      <c r="D60" s="74"/>
      <c r="E60" s="75"/>
      <c r="F60" s="75"/>
      <c r="G60" s="75"/>
      <c r="H60" s="76"/>
      <c r="I60" s="76"/>
      <c r="J60" s="69"/>
    </row>
    <row r="61" spans="1:10" x14ac:dyDescent="0.2">
      <c r="A61" s="88" t="s">
        <v>84</v>
      </c>
      <c r="B61" s="4"/>
      <c r="C61" s="89"/>
      <c r="D61" s="89"/>
      <c r="E61" s="89"/>
      <c r="F61" s="89"/>
      <c r="G61" s="89"/>
      <c r="H61" s="90"/>
      <c r="I61" s="90"/>
    </row>
  </sheetData>
  <mergeCells count="13">
    <mergeCell ref="F5:F6"/>
    <mergeCell ref="G5:G6"/>
    <mergeCell ref="H5:H6"/>
    <mergeCell ref="A1:I1"/>
    <mergeCell ref="A2:I2"/>
    <mergeCell ref="A4:A6"/>
    <mergeCell ref="B4:B6"/>
    <mergeCell ref="C4:E4"/>
    <mergeCell ref="F4:H4"/>
    <mergeCell ref="I4:I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01.10.2018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2018-10-23T06:00:44Z</dcterms:created>
  <dcterms:modified xsi:type="dcterms:W3CDTF">2018-10-23T06:01:11Z</dcterms:modified>
</cp:coreProperties>
</file>