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'стр.2'!$A$1:$FJ$51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<sst xmlns="http://schemas.openxmlformats.org/spreadsheetml/2006/main" count="478" uniqueCount="245">
  <si>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</si>
  <si>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</si>
  <si>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</si>
  <si>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</si>
  <si>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</si>
  <si>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</si>
  <si>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</si>
  <si>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</si>
  <si>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</si>
  <si>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</si>
  <si>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</si>
  <si>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</si>
  <si>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</si>
  <si>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</si>
  <si>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</si>
  <si>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</si>
  <si>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</si>
  <si>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</si>
  <si>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</si>
  <si>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</si>
  <si>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</si>
  <si>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</si>
  <si>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</si>
  <si>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</si>
  <si>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</si>
  <si>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</si>
  <si>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</si>
  <si>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</si>
  <si>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</si>
  <si>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</si>
  <si>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</si>
  <si>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</si>
  <si>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</si>
  <si>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</si>
  <si>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</si>
  <si>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</si>
  <si>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</si>
  <si>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</si>
  <si>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</si>
  <si>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</si>
  <si>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</si>
  <si>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</si>
  <si>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</si>
  <si>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</si>
  <si>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</si>
  <si>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</si>
  <si>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</si>
  <si>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</si>
  <si>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</si>
  <si>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</si>
  <si>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</si>
  <si>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</si>
  <si>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</si>
  <si>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</si>
  <si>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</si>
  <si>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</si>
  <si>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</si>
  <si>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</si>
  <si>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</si>
  <si>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</si>
  <si>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</si>
  <si>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</si>
  <si>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</si>
  <si>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</si>
  <si>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</si>
  <si>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</si>
  <si>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</si>
  <si>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</si>
  <si>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</si>
  <si>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</si>
  <si>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</si>
  <si>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</si>
  <si>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</si>
  <si>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</si>
  <si>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</si>
  <si>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</si>
  <si>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</si>
  <si>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</si>
  <si>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</si>
  <si>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</si>
  <si>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</si>
  <si>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</si>
  <si>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</si>
  <si>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</si>
  <si>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985 1161802002 0000 140</t>
  </si>
  <si>
    <t>985 1163200002 0000 140</t>
  </si>
  <si>
    <t>985 1170102002 0000 180</t>
  </si>
  <si>
    <t>985 2020208602 0000 151</t>
  </si>
  <si>
    <t>Субсидии бюджетам субъектов РФ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</si>
  <si>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</si>
  <si>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</si>
  <si>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</si>
  <si>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</si>
  <si>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985 2180204002 0000 151</t>
  </si>
  <si>
    <t xml:space="preserve"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муниципальных районов 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</si>
  <si>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поселений</t>
  </si>
  <si>
    <t>985 2180205002 0000 151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</si>
  <si>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</si>
  <si>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</si>
  <si>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</si>
  <si>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Периодичность: месячная</t>
  </si>
  <si>
    <t>Код 
расхода
по бюджетной классификации</t>
  </si>
  <si>
    <t>по
ассигнованиям</t>
  </si>
  <si>
    <t>985 2180203002 0000 151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</si>
  <si>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городских округов</t>
  </si>
  <si>
    <t>Денежные взыскания (штрафы) за нарушение бюджетного законодательства (в части бюджетов субъектов РФ)</t>
  </si>
  <si>
    <t>Перечисления другим бюджетам бюджетной системы РФ.</t>
  </si>
  <si>
    <t>Прочие расходы.</t>
  </si>
  <si>
    <t>Прочие работы, услуги.</t>
  </si>
  <si>
    <t>Обслуживание внутреннего долга.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</si>
  <si>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</si>
  <si>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</si>
  <si>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</si>
  <si>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</si>
  <si>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</si>
  <si>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985 01 03 01 00 02 0000 000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</si>
  <si>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</si>
  <si>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</si>
  <si>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</si>
  <si>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</si>
  <si>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</si>
  <si>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</si>
  <si>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985 01 06 04 02 02 0000 000</t>
  </si>
  <si>
    <t>985 01 06 04 02 02 0000 820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</si>
  <si>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</si>
  <si>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</si>
  <si>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 юридическим лицам из бюджетов субъектов Российской Федерации в валюте Российской Федерации, из них: </t>
  </si>
  <si>
    <t>985 01 06 05 01 02 0000 640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</si>
  <si>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</si>
  <si>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985 01 06 05 01 02 0002 640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</si>
  <si>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</si>
  <si>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</si>
  <si>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</si>
  <si>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</si>
  <si>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</si>
  <si>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</si>
  <si>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 xml:space="preserve">Предоставление бюджетных кредитов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</si>
  <si>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985 01 06 05 02 02 0000 540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</si>
  <si>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</si>
  <si>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</si>
  <si>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Возврат прочих бюджетных кредитов (ссуд), предоставленных бюджетами субъектов Российской Федерации внутри страны</t>
  </si>
  <si>
    <t>985 01 06 08 00 02 0000 640</t>
  </si>
  <si>
    <t>Бюджетные кредиты юридическим лицам для обеспечения расчетов по государственным гарантиям, в том числе гарантиям перед Министерством финансов РФ</t>
  </si>
  <si>
    <t>985 01 06 08 00 02 0001 640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</si>
  <si>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</si>
  <si>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</si>
  <si>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</si>
  <si>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</si>
  <si>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Увеличение финансовых активов за счет средств субъектов Российской Федерации, размещенных в банковские депозиты в валюте Российской Федерации в кредитных организациях</t>
  </si>
  <si>
    <t>985 01 06 10 01 02 0001 610</t>
  </si>
  <si>
    <t>Уменьшение финансовых активов за счет средств субъектов Российской Федерации, размещенных в банковские депозиты в валюте Российской Федерации в кредитных организациях</t>
  </si>
  <si>
    <t>Вице-губернатор Ленинградской области- председатель</t>
  </si>
  <si>
    <t>комитета финансов Ленинградской области</t>
  </si>
  <si>
    <t>Начальник департамента</t>
  </si>
  <si>
    <t xml:space="preserve">В.А. Николаева </t>
  </si>
  <si>
    <t>казначейского исполнения бюджета-</t>
  </si>
  <si>
    <t>главный бухгалтер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</si>
  <si>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</si>
  <si>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</si>
  <si>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</si>
  <si>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14</t>
  </si>
  <si>
    <t>Р.И.Марков</t>
  </si>
  <si>
    <t>И.о.начальника департамента бюджетной</t>
  </si>
  <si>
    <t>политики-начальник отдела</t>
  </si>
  <si>
    <t>межбюджетных отношений</t>
  </si>
  <si>
    <t>Бельтюкова С.Н.</t>
  </si>
  <si>
    <t>апреля</t>
  </si>
  <si>
    <t>01.04.2014</t>
  </si>
  <si>
    <t>08</t>
  </si>
  <si>
    <t>985 2020399802 0000 151</t>
  </si>
  <si>
    <t>Единая субвенция бюджетам субъектов Российской Федерации</t>
  </si>
  <si>
    <t>985 0106 6897102 530 000</t>
  </si>
  <si>
    <t>985 0106 6897102 530 251</t>
  </si>
  <si>
    <t>Обеспечение деятельности финансовых, налоговых и таможенных органов и органов финансового (финансово-бюджетного) надзора. 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области. Субвенции.</t>
  </si>
  <si>
    <t>985 0111 6891005 870 000</t>
  </si>
  <si>
    <t>985 0111 6891005 870 290</t>
  </si>
  <si>
    <t>Резервные фонды. Резервный фонд Правительства Ленинградской области  в рамках непрограммных расходов органов исполнительной власти Ленинградской области. Резервные средства.</t>
  </si>
  <si>
    <t>985 0111 6891006 870 000</t>
  </si>
  <si>
    <t>985 0111 6891006 870 290</t>
  </si>
  <si>
    <t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в рамках непрограммных расходов органов исполнительной власти Ленинградской области. Резервные средства.</t>
  </si>
  <si>
    <t>985 0113 6411018 244 000</t>
  </si>
  <si>
    <t>985 0113 6411018 244 226</t>
  </si>
  <si>
    <t>Другие общегосударственные вопросы. Мероприятия по нормативно-методическому обеспечению организации бюджетного процесса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</si>
  <si>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Другие общегосударственные вопросы. Поддержание рейтингов кредитоспособности Ленинградской области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</si>
  <si>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985 0113 6421003 244 000</t>
  </si>
  <si>
    <t>985 0113 6421003 244 226</t>
  </si>
  <si>
    <t>985 0113 6421004 244 000</t>
  </si>
  <si>
    <t>985 0113 6421004 244 231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</si>
  <si>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</si>
  <si>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985 0113 6891007 831 000</t>
  </si>
  <si>
    <t>985 0113 6891007 831 290</t>
  </si>
  <si>
    <t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 в рамках непрограммных расходов органов исполнительной власти Ленинградской области.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</si>
  <si>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985 0113 6891008 831 000</t>
  </si>
  <si>
    <t>985 0113 6891008 831 290</t>
  </si>
  <si>
    <t>Другие общегосударственные вопросы. Уплата государственной пошлины в рамках непрограммных расходов органов исполнительной власти Ленинградской области.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</si>
  <si>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985 0410 6417010 521 000</t>
  </si>
  <si>
    <t>985 0410 6417010 521 251</t>
  </si>
  <si>
    <t>Связь и информатика. Субсидии на развитие и поддержку информационных технологий, обеспечивающих бюджетный процесс,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Субсидии, за исключением субсидий на софинансирование капитальных вложений в объекты государственной (муниципальной) собственности.</t>
  </si>
  <si>
    <t>985 0412 6421002 842 000</t>
  </si>
  <si>
    <t>985 0412 6421002 842 290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</si>
  <si>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принципалу,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Исполнение государственных гарантий субъекта Российской Федерации.</t>
  </si>
  <si>
    <t>985 1301 6421001 720 000</t>
  </si>
  <si>
    <t>985 1301 6421001 720 231</t>
  </si>
  <si>
    <t xml:space="preserve">Обслуживание государственного внутреннего и муниципального долга. Процентные платежи по государственному долгу субъекта Российской Федерации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Обслуживание государственного долга субъекта Российской Федерации. </t>
  </si>
  <si>
    <t>985 1401 6417005 511 000</t>
  </si>
  <si>
    <t>985 1401 6417005 511 251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</si>
  <si>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Дотации на выравнивание бюджетной обеспеченности.</t>
  </si>
  <si>
    <t>985 1402 6417001 512 000</t>
  </si>
  <si>
    <t>985 1402 6417001 512 251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</si>
  <si>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</si>
  <si>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985 1402 6417002 512 000</t>
  </si>
  <si>
    <t>985 1402 6417002 512 251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</si>
  <si>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</si>
  <si>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985 1402 6417003 512 000</t>
  </si>
  <si>
    <t>985 1402 6417003 512 251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</si>
  <si>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</si>
  <si>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985 1402 6417004 512 000</t>
  </si>
  <si>
    <t>985 1402 6417004 512 251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</si>
  <si>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</si>
  <si>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985 1402 6417006 512 000</t>
  </si>
  <si>
    <t>985 1402 6417006 512 251</t>
  </si>
  <si>
    <t>Иные дотации. Дотации на поощрение достижения наилучших показателей оценки качества управления финансами муниципальных образований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</si>
  <si>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985 1402 6417008 512 000</t>
  </si>
  <si>
    <t>985 1402 6417008 512 251</t>
  </si>
  <si>
    <t>Иные дотации. Дотации на поддержку мер по обеспечению сбалансированности бюджетов муниципальных образований, предоставляемые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</si>
  <si>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985 1403 6417101 530 000</t>
  </si>
  <si>
    <t>985 1403 6417101 530 251</t>
  </si>
  <si>
    <t xml:space="preserve"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Субвенции. </t>
  </si>
  <si>
    <t>985 1403 6897202 540 000</t>
  </si>
  <si>
    <t>985 1403 6897202 540 251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</si>
  <si>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области. Иные межбюджетные трансферты.</t>
  </si>
  <si>
    <t>985 1403 6897203 540 000</t>
  </si>
  <si>
    <t>985 1403 6897203 540 251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</si>
  <si>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области. Иные межбюджетные трансферты. </t>
  </si>
  <si>
    <t>985 01 01 00 00 02 0000 000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</si>
  <si>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</si>
  <si>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985 01 01 00 00 02 0000 710</t>
  </si>
  <si>
    <t>985 01 01 00 00 02 0000 810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</si>
  <si>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</si>
  <si>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</si>
  <si>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</si>
  <si>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Кредиты кредитных организаций в валюте Российской Федерации, полученные субъектами Российской Федерации </t>
  </si>
  <si>
    <t>Бюджетные кредиты, полученные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</si>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</sst>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left" wrapText="1" indent="2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2" fillId="0" borderId="24" xfId="58" applyFont="1" applyFill="1" applyBorder="1" applyAlignment="1">
      <alignment horizontal="center"/>
    </xf>
    <xf numFmtId="0" fontId="4" fillId="0" borderId="36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0" fontId="1" fillId="0" borderId="36" xfId="0" applyFont="1" applyBorder="1" applyAlignment="1">
      <alignment wrapText="1"/>
    </xf>
    <xf numFmtId="0" fontId="1" fillId="0" borderId="51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indent="2"/>
    </xf>
    <xf numFmtId="0" fontId="1" fillId="0" borderId="53" xfId="0" applyFont="1" applyFill="1" applyBorder="1" applyAlignment="1">
      <alignment horizontal="left" indent="2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49" fontId="1" fillId="0" borderId="41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wrapText="1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" fontId="5" fillId="0" borderId="6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6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3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43" fontId="2" fillId="0" borderId="15" xfId="58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2" fillId="0" borderId="16" xfId="58" applyFont="1" applyFill="1" applyBorder="1" applyAlignment="1">
      <alignment horizontal="center"/>
    </xf>
    <xf numFmtId="43" fontId="5" fillId="0" borderId="15" xfId="58" applyFont="1" applyFill="1" applyBorder="1" applyAlignment="1">
      <alignment horizontal="center"/>
    </xf>
    <xf numFmtId="43" fontId="5" fillId="0" borderId="16" xfId="58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3" fontId="5" fillId="0" borderId="26" xfId="58" applyFont="1" applyFill="1" applyBorder="1" applyAlignment="1">
      <alignment/>
    </xf>
    <xf numFmtId="43" fontId="5" fillId="0" borderId="27" xfId="58" applyFont="1" applyFill="1" applyBorder="1" applyAlignment="1">
      <alignment/>
    </xf>
    <xf numFmtId="43" fontId="5" fillId="0" borderId="30" xfId="58" applyFont="1" applyFill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43" fontId="2" fillId="0" borderId="48" xfId="58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/>
    </xf>
    <xf numFmtId="49" fontId="31" fillId="0" borderId="27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4" fontId="32" fillId="0" borderId="26" xfId="0" applyNumberFormat="1" applyFont="1" applyFill="1" applyBorder="1" applyAlignment="1">
      <alignment horizontal="center" vertical="center"/>
    </xf>
    <xf numFmtId="4" fontId="32" fillId="0" borderId="27" xfId="0" applyNumberFormat="1" applyFont="1" applyFill="1" applyBorder="1" applyAlignment="1">
      <alignment horizontal="center" vertical="center"/>
    </xf>
    <xf numFmtId="4" fontId="32" fillId="0" borderId="28" xfId="0" applyNumberFormat="1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0"/>
  <sheetViews>
    <sheetView view="pageBreakPreview" zoomScaleSheetLayoutView="100" zoomScalePageLayoutView="0" workbookViewId="0" topLeftCell="B1">
      <selection activeCell="AT20" sqref="AT20:BI20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384" width="0.875" style="1" customWidth="1"/>
  </cols>
  <sheetData>
    <row r="1" ht="3" customHeight="1"/>
    <row r="2" spans="1:149" ht="12" customHeight="1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</row>
    <row r="3" spans="1:149" ht="12" customHeight="1">
      <c r="A3" s="93" t="s">
        <v>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2" customHeight="1">
      <c r="A4" s="93" t="s">
        <v>59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</row>
    <row r="5" spans="1:166" ht="12" customHeight="1" thickBot="1">
      <c r="A5" s="93" t="s">
        <v>70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4"/>
      <c r="ET5" s="74" t="s">
        <v>0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77" t="s">
        <v>30</v>
      </c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9"/>
    </row>
    <row r="7" spans="62:166" ht="15" customHeight="1">
      <c r="BJ7" s="2" t="s">
        <v>78</v>
      </c>
      <c r="BK7" s="86" t="s">
        <v>166</v>
      </c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7">
        <v>20</v>
      </c>
      <c r="CG7" s="87"/>
      <c r="CH7" s="87"/>
      <c r="CI7" s="87"/>
      <c r="CJ7" s="88" t="s">
        <v>160</v>
      </c>
      <c r="CK7" s="88"/>
      <c r="CL7" s="88"/>
      <c r="CM7" s="1" t="s">
        <v>60</v>
      </c>
      <c r="ER7" s="2" t="s">
        <v>1</v>
      </c>
      <c r="ET7" s="52" t="s">
        <v>167</v>
      </c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4"/>
    </row>
    <row r="8" spans="1:166" ht="18" customHeight="1">
      <c r="A8" s="1" t="s">
        <v>61</v>
      </c>
      <c r="B8" s="1" t="s">
        <v>61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0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2"/>
    </row>
    <row r="9" spans="1:166" ht="11.25">
      <c r="A9" s="1" t="s">
        <v>62</v>
      </c>
      <c r="B9" s="1" t="s">
        <v>62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83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1.25">
      <c r="A10" s="1" t="s">
        <v>63</v>
      </c>
      <c r="B10" s="1" t="s">
        <v>63</v>
      </c>
      <c r="ER10" s="2" t="s">
        <v>13</v>
      </c>
      <c r="ET10" s="52" t="s">
        <v>79</v>
      </c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4"/>
    </row>
    <row r="11" spans="1:166" ht="12.75">
      <c r="A11" s="1" t="s">
        <v>64</v>
      </c>
      <c r="B11" s="1" t="s">
        <v>64</v>
      </c>
      <c r="AU11" s="61" t="s">
        <v>81</v>
      </c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R11" s="2" t="s">
        <v>65</v>
      </c>
      <c r="ET11" s="58" t="s">
        <v>80</v>
      </c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60"/>
    </row>
    <row r="12" spans="1:166" ht="15" customHeight="1">
      <c r="A12" s="1" t="s">
        <v>3</v>
      </c>
      <c r="B12" s="1" t="s">
        <v>3</v>
      </c>
      <c r="V12" s="92" t="s">
        <v>82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R12" s="2" t="s">
        <v>50</v>
      </c>
      <c r="ET12" s="52" t="s">
        <v>244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4"/>
    </row>
    <row r="13" spans="1:166" ht="15" customHeight="1">
      <c r="A13" s="1" t="s">
        <v>97</v>
      </c>
      <c r="B13" s="1" t="s">
        <v>100</v>
      </c>
      <c r="ET13" s="52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4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55">
        <v>383</v>
      </c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7"/>
    </row>
    <row r="15" spans="1:166" ht="19.5" customHeight="1">
      <c r="A15" s="90" t="s">
        <v>14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</row>
    <row r="16" spans="1:166" ht="11.25" customHeight="1">
      <c r="A16" s="42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1" t="s">
        <v>17</v>
      </c>
      <c r="AO16" s="42"/>
      <c r="AP16" s="42"/>
      <c r="AQ16" s="42"/>
      <c r="AR16" s="42"/>
      <c r="AS16" s="43"/>
      <c r="AT16" s="41" t="s">
        <v>66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41" t="s">
        <v>54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49" t="s">
        <v>18</v>
      </c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1"/>
      <c r="ET16" s="41" t="s">
        <v>22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</row>
    <row r="17" spans="1:166" ht="32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44"/>
      <c r="AO17" s="45"/>
      <c r="AP17" s="45"/>
      <c r="AQ17" s="45"/>
      <c r="AR17" s="45"/>
      <c r="AS17" s="46"/>
      <c r="AT17" s="44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4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6"/>
      <c r="CF17" s="50" t="s">
        <v>75</v>
      </c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1"/>
      <c r="CW17" s="49" t="s">
        <v>19</v>
      </c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1"/>
      <c r="DN17" s="49" t="s">
        <v>20</v>
      </c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49" t="s">
        <v>21</v>
      </c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1"/>
      <c r="ET17" s="44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" thickBot="1">
      <c r="A18" s="65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38">
        <v>2</v>
      </c>
      <c r="AO18" s="39"/>
      <c r="AP18" s="39"/>
      <c r="AQ18" s="39"/>
      <c r="AR18" s="39"/>
      <c r="AS18" s="40"/>
      <c r="AT18" s="38">
        <v>3</v>
      </c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40"/>
      <c r="BJ18" s="38">
        <v>4</v>
      </c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40"/>
      <c r="CF18" s="38">
        <v>5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40"/>
      <c r="CW18" s="38">
        <v>6</v>
      </c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40"/>
      <c r="DN18" s="38">
        <v>7</v>
      </c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38">
        <v>8</v>
      </c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40"/>
      <c r="ET18" s="38">
        <v>9</v>
      </c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</row>
    <row r="19" spans="1:166" ht="15.75" customHeight="1">
      <c r="A19" s="67" t="s">
        <v>15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8" t="s">
        <v>31</v>
      </c>
      <c r="AO19" s="69"/>
      <c r="AP19" s="69"/>
      <c r="AQ19" s="69"/>
      <c r="AR19" s="69"/>
      <c r="AS19" s="69"/>
      <c r="AT19" s="70" t="s">
        <v>39</v>
      </c>
      <c r="AU19" s="70"/>
      <c r="AV19" s="70"/>
      <c r="AW19" s="70"/>
      <c r="AX19" s="70"/>
      <c r="AY19" s="70"/>
      <c r="AZ19" s="70"/>
      <c r="BA19" s="70"/>
      <c r="BB19" s="70"/>
      <c r="BC19" s="71"/>
      <c r="BD19" s="72"/>
      <c r="BE19" s="72"/>
      <c r="BF19" s="72"/>
      <c r="BG19" s="72"/>
      <c r="BH19" s="72"/>
      <c r="BI19" s="73"/>
      <c r="BJ19" s="47" t="s">
        <v>89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241">
        <f>SUM(CF21:CV30)</f>
        <v>385721182.87</v>
      </c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47" t="s">
        <v>89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32" t="s">
        <v>89</v>
      </c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241">
        <f>SUM(EE21:ES30)</f>
        <v>385721182.87</v>
      </c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47" t="s">
        <v>89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8"/>
    </row>
    <row r="20" spans="1:166" ht="15" customHeight="1">
      <c r="A20" s="91" t="s">
        <v>16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30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62"/>
      <c r="BD20" s="63"/>
      <c r="BE20" s="63"/>
      <c r="BF20" s="63"/>
      <c r="BG20" s="63"/>
      <c r="BH20" s="63"/>
      <c r="BI20" s="64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37.5" customHeight="1">
      <c r="A21" s="28" t="s">
        <v>90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 t="s">
        <v>31</v>
      </c>
      <c r="AO21" s="31"/>
      <c r="AP21" s="31"/>
      <c r="AQ21" s="31"/>
      <c r="AR21" s="31"/>
      <c r="AS21" s="31"/>
      <c r="AT21" s="98" t="s">
        <v>83</v>
      </c>
      <c r="AU21" s="98"/>
      <c r="AV21" s="98"/>
      <c r="AW21" s="98"/>
      <c r="AX21" s="98"/>
      <c r="AY21" s="98"/>
      <c r="AZ21" s="98"/>
      <c r="BA21" s="98"/>
      <c r="BB21" s="98"/>
      <c r="BC21" s="183"/>
      <c r="BD21" s="184"/>
      <c r="BE21" s="184"/>
      <c r="BF21" s="184"/>
      <c r="BG21" s="184"/>
      <c r="BH21" s="184"/>
      <c r="BI21" s="185"/>
      <c r="BJ21" s="32" t="s">
        <v>89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243">
        <v>4242795.6</v>
      </c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32" t="s">
        <v>89</v>
      </c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 t="s">
        <v>89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43">
        <f aca="true" t="shared" si="0" ref="EE21:EE30">SUM(CF21)</f>
        <v>4242795.6</v>
      </c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32" t="s">
        <v>89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37.5" customHeight="1">
      <c r="A22" s="28" t="s">
        <v>105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30" t="s">
        <v>31</v>
      </c>
      <c r="AO22" s="31"/>
      <c r="AP22" s="31"/>
      <c r="AQ22" s="31"/>
      <c r="AR22" s="31"/>
      <c r="AS22" s="31"/>
      <c r="AT22" s="98" t="s">
        <v>84</v>
      </c>
      <c r="AU22" s="98"/>
      <c r="AV22" s="98"/>
      <c r="AW22" s="98"/>
      <c r="AX22" s="98"/>
      <c r="AY22" s="98"/>
      <c r="AZ22" s="98"/>
      <c r="BA22" s="98"/>
      <c r="BB22" s="98"/>
      <c r="BC22" s="183"/>
      <c r="BD22" s="184"/>
      <c r="BE22" s="184"/>
      <c r="BF22" s="184"/>
      <c r="BG22" s="184"/>
      <c r="BH22" s="184"/>
      <c r="BI22" s="185"/>
      <c r="BJ22" s="32" t="s">
        <v>89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243">
        <v>2738167.76</v>
      </c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32" t="s">
        <v>89</v>
      </c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 t="s">
        <v>89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43">
        <f t="shared" si="0"/>
        <v>2738167.76</v>
      </c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32" t="s">
        <v>89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58.5" customHeight="1">
      <c r="A23" s="28" t="s">
        <v>91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30" t="s">
        <v>31</v>
      </c>
      <c r="AO23" s="31"/>
      <c r="AP23" s="31"/>
      <c r="AQ23" s="31"/>
      <c r="AR23" s="31"/>
      <c r="AS23" s="31"/>
      <c r="AT23" s="98" t="s">
        <v>85</v>
      </c>
      <c r="AU23" s="98"/>
      <c r="AV23" s="98"/>
      <c r="AW23" s="98"/>
      <c r="AX23" s="98"/>
      <c r="AY23" s="98"/>
      <c r="AZ23" s="98"/>
      <c r="BA23" s="98"/>
      <c r="BB23" s="98"/>
      <c r="BC23" s="183"/>
      <c r="BD23" s="184"/>
      <c r="BE23" s="184"/>
      <c r="BF23" s="184"/>
      <c r="BG23" s="184"/>
      <c r="BH23" s="184"/>
      <c r="BI23" s="185"/>
      <c r="BJ23" s="32" t="s">
        <v>89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243">
        <v>2459158.34</v>
      </c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32" t="s">
        <v>89</v>
      </c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 t="s">
        <v>89</v>
      </c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43">
        <f t="shared" si="0"/>
        <v>2459158.34</v>
      </c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32" t="s">
        <v>89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27" customHeight="1">
      <c r="A24" s="28" t="s">
        <v>92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30" t="s">
        <v>31</v>
      </c>
      <c r="AO24" s="31"/>
      <c r="AP24" s="31"/>
      <c r="AQ24" s="31"/>
      <c r="AR24" s="31"/>
      <c r="AS24" s="31"/>
      <c r="AT24" s="98" t="s">
        <v>86</v>
      </c>
      <c r="AU24" s="98"/>
      <c r="AV24" s="98"/>
      <c r="AW24" s="98"/>
      <c r="AX24" s="98"/>
      <c r="AY24" s="98"/>
      <c r="AZ24" s="98"/>
      <c r="BA24" s="98"/>
      <c r="BB24" s="98"/>
      <c r="BC24" s="183"/>
      <c r="BD24" s="184"/>
      <c r="BE24" s="184"/>
      <c r="BF24" s="184"/>
      <c r="BG24" s="184"/>
      <c r="BH24" s="184"/>
      <c r="BI24" s="185"/>
      <c r="BJ24" s="32" t="s">
        <v>89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243">
        <v>498851.36</v>
      </c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32" t="s">
        <v>89</v>
      </c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 t="s">
        <v>89</v>
      </c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43">
        <f t="shared" si="0"/>
        <v>498851.36</v>
      </c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32" t="s">
        <v>89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1.25" customHeight="1">
      <c r="A25" s="28" t="s">
        <v>98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30" t="s">
        <v>31</v>
      </c>
      <c r="AO25" s="31"/>
      <c r="AP25" s="31"/>
      <c r="AQ25" s="31"/>
      <c r="AR25" s="31"/>
      <c r="AS25" s="31"/>
      <c r="AT25" s="98" t="s">
        <v>99</v>
      </c>
      <c r="AU25" s="98"/>
      <c r="AV25" s="98"/>
      <c r="AW25" s="98"/>
      <c r="AX25" s="98"/>
      <c r="AY25" s="98"/>
      <c r="AZ25" s="98"/>
      <c r="BA25" s="98"/>
      <c r="BB25" s="98"/>
      <c r="BC25" s="183"/>
      <c r="BD25" s="184"/>
      <c r="BE25" s="184"/>
      <c r="BF25" s="184"/>
      <c r="BG25" s="184"/>
      <c r="BH25" s="184"/>
      <c r="BI25" s="185"/>
      <c r="BJ25" s="32" t="s">
        <v>89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243">
        <v>249858000</v>
      </c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32" t="s">
        <v>89</v>
      </c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 t="s">
        <v>89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43">
        <f>SUM(CF25)</f>
        <v>249858000</v>
      </c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32" t="s">
        <v>89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66.75" customHeight="1">
      <c r="A26" s="28" t="s">
        <v>88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30" t="s">
        <v>31</v>
      </c>
      <c r="AO26" s="31"/>
      <c r="AP26" s="31"/>
      <c r="AQ26" s="31"/>
      <c r="AR26" s="31"/>
      <c r="AS26" s="31"/>
      <c r="AT26" s="98" t="s">
        <v>87</v>
      </c>
      <c r="AU26" s="98"/>
      <c r="AV26" s="98"/>
      <c r="AW26" s="98"/>
      <c r="AX26" s="98"/>
      <c r="AY26" s="98"/>
      <c r="AZ26" s="98"/>
      <c r="BA26" s="98"/>
      <c r="BB26" s="98"/>
      <c r="BC26" s="183"/>
      <c r="BD26" s="184"/>
      <c r="BE26" s="184"/>
      <c r="BF26" s="184"/>
      <c r="BG26" s="184"/>
      <c r="BH26" s="184"/>
      <c r="BI26" s="185"/>
      <c r="BJ26" s="32" t="s">
        <v>89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243">
        <v>9129025</v>
      </c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244" t="s">
        <v>89</v>
      </c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6"/>
      <c r="DN26" s="32" t="s">
        <v>89</v>
      </c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43">
        <f t="shared" si="0"/>
        <v>9129025</v>
      </c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32" t="s">
        <v>89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33" customHeight="1">
      <c r="A27" s="28" t="s">
        <v>170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30" t="s">
        <v>31</v>
      </c>
      <c r="AO27" s="31"/>
      <c r="AP27" s="31"/>
      <c r="AQ27" s="31"/>
      <c r="AR27" s="31"/>
      <c r="AS27" s="31"/>
      <c r="AT27" s="98" t="s">
        <v>169</v>
      </c>
      <c r="AU27" s="98"/>
      <c r="AV27" s="98"/>
      <c r="AW27" s="98"/>
      <c r="AX27" s="98"/>
      <c r="AY27" s="98"/>
      <c r="AZ27" s="98"/>
      <c r="BA27" s="98"/>
      <c r="BB27" s="98"/>
      <c r="BC27" s="183"/>
      <c r="BD27" s="184"/>
      <c r="BE27" s="184"/>
      <c r="BF27" s="184"/>
      <c r="BG27" s="184"/>
      <c r="BH27" s="184"/>
      <c r="BI27" s="185"/>
      <c r="BJ27" s="32" t="s">
        <v>89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243">
        <v>105189100</v>
      </c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244" t="s">
        <v>89</v>
      </c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6"/>
      <c r="DN27" s="32" t="s">
        <v>89</v>
      </c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43">
        <f>SUM(CF27)</f>
        <v>105189100</v>
      </c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32" t="s">
        <v>89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6.75" customHeight="1">
      <c r="A28" s="28" t="s">
        <v>104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30" t="s">
        <v>31</v>
      </c>
      <c r="AO28" s="31"/>
      <c r="AP28" s="31"/>
      <c r="AQ28" s="31"/>
      <c r="AR28" s="31"/>
      <c r="AS28" s="31"/>
      <c r="AT28" s="98" t="s">
        <v>103</v>
      </c>
      <c r="AU28" s="98"/>
      <c r="AV28" s="98"/>
      <c r="AW28" s="98"/>
      <c r="AX28" s="98"/>
      <c r="AY28" s="98"/>
      <c r="AZ28" s="98"/>
      <c r="BA28" s="98"/>
      <c r="BB28" s="98"/>
      <c r="BC28" s="183"/>
      <c r="BD28" s="184"/>
      <c r="BE28" s="184"/>
      <c r="BF28" s="184"/>
      <c r="BG28" s="184"/>
      <c r="BH28" s="184"/>
      <c r="BI28" s="185"/>
      <c r="BJ28" s="32" t="s">
        <v>89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243">
        <v>29674.91</v>
      </c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32" t="s">
        <v>89</v>
      </c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 t="s">
        <v>89</v>
      </c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43">
        <f>SUM(CF28)</f>
        <v>29674.91</v>
      </c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32" t="s">
        <v>89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1.5" customHeight="1">
      <c r="A29" s="28" t="s">
        <v>94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30" t="s">
        <v>31</v>
      </c>
      <c r="AO29" s="31"/>
      <c r="AP29" s="31"/>
      <c r="AQ29" s="31"/>
      <c r="AR29" s="31"/>
      <c r="AS29" s="31"/>
      <c r="AT29" s="98" t="s">
        <v>93</v>
      </c>
      <c r="AU29" s="98"/>
      <c r="AV29" s="98"/>
      <c r="AW29" s="98"/>
      <c r="AX29" s="98"/>
      <c r="AY29" s="98"/>
      <c r="AZ29" s="98"/>
      <c r="BA29" s="98"/>
      <c r="BB29" s="98"/>
      <c r="BC29" s="183"/>
      <c r="BD29" s="184"/>
      <c r="BE29" s="184"/>
      <c r="BF29" s="184"/>
      <c r="BG29" s="184"/>
      <c r="BH29" s="184"/>
      <c r="BI29" s="185"/>
      <c r="BJ29" s="32" t="s">
        <v>89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243">
        <v>11576408.52</v>
      </c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32" t="s">
        <v>89</v>
      </c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 t="s">
        <v>89</v>
      </c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43">
        <f t="shared" si="0"/>
        <v>11576408.52</v>
      </c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32" t="s">
        <v>89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58.5" customHeight="1" thickBot="1">
      <c r="A30" s="28" t="s">
        <v>95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36" t="s">
        <v>31</v>
      </c>
      <c r="AO30" s="37"/>
      <c r="AP30" s="37"/>
      <c r="AQ30" s="37"/>
      <c r="AR30" s="37"/>
      <c r="AS30" s="37"/>
      <c r="AT30" s="199" t="s">
        <v>96</v>
      </c>
      <c r="AU30" s="199"/>
      <c r="AV30" s="199"/>
      <c r="AW30" s="199"/>
      <c r="AX30" s="199"/>
      <c r="AY30" s="199"/>
      <c r="AZ30" s="199"/>
      <c r="BA30" s="199"/>
      <c r="BB30" s="199"/>
      <c r="BC30" s="200"/>
      <c r="BD30" s="201"/>
      <c r="BE30" s="201"/>
      <c r="BF30" s="201"/>
      <c r="BG30" s="201"/>
      <c r="BH30" s="201"/>
      <c r="BI30" s="202"/>
      <c r="BJ30" s="34" t="s">
        <v>89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247">
        <v>1.38</v>
      </c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34" t="s">
        <v>89</v>
      </c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 t="s">
        <v>89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247">
        <f t="shared" si="0"/>
        <v>1.38</v>
      </c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34" t="s">
        <v>89</v>
      </c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5"/>
    </row>
  </sheetData>
  <sheetProtection/>
  <mergeCells count="146">
    <mergeCell ref="A23:AM23"/>
    <mergeCell ref="EE27:ES27"/>
    <mergeCell ref="ET27:FJ27"/>
    <mergeCell ref="A27:AM27"/>
    <mergeCell ref="AN27:AS27"/>
    <mergeCell ref="AT27:BI27"/>
    <mergeCell ref="BJ27:CE27"/>
    <mergeCell ref="CF27:CV27"/>
    <mergeCell ref="CW27:DM27"/>
    <mergeCell ref="DN27:ED27"/>
    <mergeCell ref="A2:ES2"/>
    <mergeCell ref="A3:ES3"/>
    <mergeCell ref="A4:ES4"/>
    <mergeCell ref="A5:ES5"/>
    <mergeCell ref="AT21:BI21"/>
    <mergeCell ref="CW19:DM19"/>
    <mergeCell ref="CF21:CV21"/>
    <mergeCell ref="DN19:ED19"/>
    <mergeCell ref="BJ21:CE21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ET5:FJ5"/>
    <mergeCell ref="ET6:FJ6"/>
    <mergeCell ref="ET7:FJ7"/>
    <mergeCell ref="ET10:FJ10"/>
    <mergeCell ref="ET8:FJ9"/>
    <mergeCell ref="BK7:CE7"/>
    <mergeCell ref="CF7:CI7"/>
    <mergeCell ref="CJ7:CL7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AN23:AS23"/>
    <mergeCell ref="AT23:BI23"/>
    <mergeCell ref="ET13:FJ13"/>
    <mergeCell ref="ET14:FJ14"/>
    <mergeCell ref="CF18:CV18"/>
    <mergeCell ref="CW18:DM18"/>
    <mergeCell ref="CW20:DM20"/>
    <mergeCell ref="CF22:CV22"/>
    <mergeCell ref="AN21:AS21"/>
    <mergeCell ref="EE19:ES19"/>
    <mergeCell ref="EE22:ES22"/>
    <mergeCell ref="EE21:ES21"/>
    <mergeCell ref="CW21:DM21"/>
    <mergeCell ref="DN21:ED21"/>
    <mergeCell ref="DN22:ED22"/>
    <mergeCell ref="ET26:FJ26"/>
    <mergeCell ref="EE23:ES23"/>
    <mergeCell ref="CW17:DM17"/>
    <mergeCell ref="DN17:ED17"/>
    <mergeCell ref="EE17:ES17"/>
    <mergeCell ref="CF16:ES16"/>
    <mergeCell ref="CF17:CV17"/>
    <mergeCell ref="AN16:AS17"/>
    <mergeCell ref="AT16:BI17"/>
    <mergeCell ref="EE18:ES18"/>
    <mergeCell ref="BJ16:CE17"/>
    <mergeCell ref="ET16:FJ17"/>
    <mergeCell ref="ET19:FJ19"/>
    <mergeCell ref="ET20:FJ20"/>
    <mergeCell ref="ET22:FJ22"/>
    <mergeCell ref="ET21:FJ21"/>
    <mergeCell ref="ET18:FJ18"/>
    <mergeCell ref="CW22:DM22"/>
    <mergeCell ref="DN18:ED18"/>
    <mergeCell ref="CF19:CV19"/>
    <mergeCell ref="A21:AM21"/>
    <mergeCell ref="BJ24:CE24"/>
    <mergeCell ref="BJ23:CE23"/>
    <mergeCell ref="AN22:AS22"/>
    <mergeCell ref="AT22:BI22"/>
    <mergeCell ref="BJ22:CE22"/>
    <mergeCell ref="A22:AM22"/>
    <mergeCell ref="A24:AM24"/>
    <mergeCell ref="AN24:AS24"/>
    <mergeCell ref="AT24:BI24"/>
    <mergeCell ref="ET23:FJ23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A26:AM26"/>
    <mergeCell ref="AN26:AS26"/>
    <mergeCell ref="AT26:BI26"/>
    <mergeCell ref="BJ26:CE26"/>
    <mergeCell ref="A25:AM25"/>
    <mergeCell ref="AN25:AS25"/>
    <mergeCell ref="AT25:BI25"/>
    <mergeCell ref="BJ25:CE25"/>
    <mergeCell ref="A29:AM29"/>
    <mergeCell ref="AN29:AS29"/>
    <mergeCell ref="AT29:BI29"/>
    <mergeCell ref="BJ29:CE29"/>
    <mergeCell ref="A30:AM30"/>
    <mergeCell ref="AN30:AS30"/>
    <mergeCell ref="AT30:BI30"/>
    <mergeCell ref="CF26:CV26"/>
    <mergeCell ref="CW26:DM26"/>
    <mergeCell ref="CF29:CV29"/>
    <mergeCell ref="EE30:ES30"/>
    <mergeCell ref="EE26:ES26"/>
    <mergeCell ref="DN26:ED26"/>
    <mergeCell ref="DN29:ED29"/>
    <mergeCell ref="CF30:CV30"/>
    <mergeCell ref="CW30:DM30"/>
    <mergeCell ref="DN30:ED30"/>
    <mergeCell ref="EE28:ES28"/>
    <mergeCell ref="AT28:BI28"/>
    <mergeCell ref="BJ28:CE28"/>
    <mergeCell ref="ET28:FJ28"/>
    <mergeCell ref="BJ30:CE30"/>
    <mergeCell ref="EE29:ES29"/>
    <mergeCell ref="CW29:DM29"/>
    <mergeCell ref="ET29:FJ29"/>
    <mergeCell ref="ET30:FJ30"/>
    <mergeCell ref="A28:AM28"/>
    <mergeCell ref="AN28:AS28"/>
    <mergeCell ref="ET25:FJ25"/>
    <mergeCell ref="CF25:CV25"/>
    <mergeCell ref="CW25:DM25"/>
    <mergeCell ref="DN25:ED25"/>
    <mergeCell ref="EE25:ES25"/>
    <mergeCell ref="CF28:CV28"/>
    <mergeCell ref="CW28:DM28"/>
    <mergeCell ref="DN28:ED28"/>
  </mergeCells>
  <printOptions/>
  <pageMargins left="0.3937007874015748" right="0.28" top="0.36" bottom="0.31496062992125984" header="0.196850393700787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0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Q7" sqref="AQ7:BB7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1.0039062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1.3789062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3.3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55</v>
      </c>
    </row>
    <row r="2" spans="1:166" ht="19.5" customHeight="1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</row>
    <row r="3" spans="1:166" ht="22.5" customHeight="1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1" t="s">
        <v>17</v>
      </c>
      <c r="AL3" s="42"/>
      <c r="AM3" s="42"/>
      <c r="AN3" s="42"/>
      <c r="AO3" s="42"/>
      <c r="AP3" s="43"/>
      <c r="AQ3" s="41" t="s">
        <v>101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3"/>
      <c r="BC3" s="41" t="s">
        <v>49</v>
      </c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3"/>
      <c r="BU3" s="41" t="s">
        <v>24</v>
      </c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3"/>
      <c r="CH3" s="49" t="s">
        <v>18</v>
      </c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1"/>
      <c r="EK3" s="49" t="s">
        <v>25</v>
      </c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ht="4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  <c r="AK4" s="44"/>
      <c r="AL4" s="45"/>
      <c r="AM4" s="45"/>
      <c r="AN4" s="45"/>
      <c r="AO4" s="45"/>
      <c r="AP4" s="46"/>
      <c r="AQ4" s="44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44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6"/>
      <c r="BU4" s="44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6"/>
      <c r="CH4" s="50" t="s">
        <v>75</v>
      </c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1"/>
      <c r="CX4" s="49" t="s">
        <v>19</v>
      </c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1"/>
      <c r="DK4" s="49" t="s">
        <v>20</v>
      </c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1"/>
      <c r="DX4" s="49" t="s">
        <v>21</v>
      </c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1"/>
      <c r="EK4" s="44" t="s">
        <v>102</v>
      </c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6"/>
      <c r="EX4" s="44" t="s">
        <v>29</v>
      </c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</row>
    <row r="5" spans="1:166" ht="12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  <c r="AK5" s="38">
        <v>2</v>
      </c>
      <c r="AL5" s="39"/>
      <c r="AM5" s="39"/>
      <c r="AN5" s="39"/>
      <c r="AO5" s="39"/>
      <c r="AP5" s="40"/>
      <c r="AQ5" s="38">
        <v>3</v>
      </c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40"/>
      <c r="BC5" s="38">
        <v>4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40"/>
      <c r="BU5" s="38">
        <v>5</v>
      </c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40"/>
      <c r="CH5" s="38">
        <v>6</v>
      </c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40"/>
      <c r="CX5" s="38">
        <v>7</v>
      </c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40"/>
      <c r="DK5" s="38">
        <v>8</v>
      </c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40"/>
      <c r="DX5" s="38">
        <v>9</v>
      </c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40"/>
      <c r="EK5" s="38">
        <v>10</v>
      </c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8">
        <v>11</v>
      </c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1:166" ht="15" customHeight="1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 t="s">
        <v>32</v>
      </c>
      <c r="AL6" s="107"/>
      <c r="AM6" s="107"/>
      <c r="AN6" s="107"/>
      <c r="AO6" s="107"/>
      <c r="AP6" s="107"/>
      <c r="AQ6" s="108" t="s">
        <v>39</v>
      </c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1">
        <f>BC9+BC11+BC13+BC15+BC17+BC19+BC21+BC23+BC25+BC27+BC29+BC31+BC33+BC35+BC37+BC39+BC41+BC43+BC45+BC47+BC49</f>
        <v>6282994200</v>
      </c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9">
        <f>BU9+BU11+BU13+BU15+BU17+BU19+BU21+BU23+BU25+BU27+BU29+BU31+BU33+BU35+BU37+BU39+BU41+BU43+BU45+BU47+BU49</f>
        <v>5876194600</v>
      </c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1">
        <f>CH9+CH11+CH13+CH15+CH17+CH19+CH21+CH23+CH25+CH27+CH29+CH31+CH33+CH35+CH37+CH39+CH41+CH43+CH45+CH47+CH49</f>
        <v>749472215.89</v>
      </c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4">
        <v>0</v>
      </c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>
        <v>0</v>
      </c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1">
        <f>DX9+DX11+DX13+DX15+DX17+DX19+DX21+DX23+DX25+DX27+DX29+DX31+DX33+DX35+DX37+DX39+DX41+DX43+DX45+DX47+DX49</f>
        <v>749472215.89</v>
      </c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1">
        <f>EK9+EK11+EK13+EK15+EK17+EK19+EK21+EK23+EK25+EK27+EK29+EK31+EK33+EK35+EK37+EK39+EK41+EK43+EK45+EK47+EK49</f>
        <v>5533521984.110001</v>
      </c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9">
        <f>EX9+EX11+EX13+EX15+EX17+EX19+EX21+EX23+EX25+EX27+EX29+EX31+EX33+EX35+EX37+EX39+EX41+EX43+EX45+EX47+EX49</f>
        <v>5126722384.110001</v>
      </c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10"/>
    </row>
    <row r="7" spans="1:166" ht="15.75" customHeight="1">
      <c r="A7" s="91" t="s">
        <v>16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7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11"/>
    </row>
    <row r="8" spans="1:166" ht="93.75" customHeight="1">
      <c r="A8" s="99" t="s">
        <v>173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00"/>
      <c r="AK8" s="95" t="s">
        <v>32</v>
      </c>
      <c r="AL8" s="96"/>
      <c r="AM8" s="96"/>
      <c r="AN8" s="96"/>
      <c r="AO8" s="96"/>
      <c r="AP8" s="96"/>
      <c r="AQ8" s="96" t="s">
        <v>171</v>
      </c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249">
        <f>BC9</f>
        <v>9997300</v>
      </c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>
        <f>BU9</f>
        <v>9997300</v>
      </c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50">
        <f>CH9</f>
        <v>2499360</v>
      </c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49">
        <v>0</v>
      </c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>
        <v>0</v>
      </c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50">
        <f aca="true" t="shared" si="0" ref="DX8:DX49">CH8</f>
        <v>2499360</v>
      </c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49">
        <f aca="true" t="shared" si="1" ref="EK8:EK49">BC8-DX8</f>
        <v>7497940</v>
      </c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>
        <f>BU8</f>
        <v>9997300</v>
      </c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52"/>
    </row>
    <row r="9" spans="1:166" ht="22.5" customHeight="1">
      <c r="A9" s="28" t="s">
        <v>106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97" t="s">
        <v>32</v>
      </c>
      <c r="AL9" s="98"/>
      <c r="AM9" s="98"/>
      <c r="AN9" s="98"/>
      <c r="AO9" s="98"/>
      <c r="AP9" s="98"/>
      <c r="AQ9" s="98" t="s">
        <v>172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253">
        <v>9997300</v>
      </c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>
        <v>9997300</v>
      </c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43">
        <v>2499360</v>
      </c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253">
        <v>0</v>
      </c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>
        <v>0</v>
      </c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43">
        <f t="shared" si="0"/>
        <v>2499360</v>
      </c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253">
        <f t="shared" si="1"/>
        <v>7497940</v>
      </c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>
        <f>BU9-DX9</f>
        <v>7497940</v>
      </c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4"/>
    </row>
    <row r="10" spans="1:166" ht="43.5" customHeight="1">
      <c r="A10" s="99" t="s">
        <v>176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95" t="s">
        <v>32</v>
      </c>
      <c r="AL10" s="96"/>
      <c r="AM10" s="96"/>
      <c r="AN10" s="96"/>
      <c r="AO10" s="96"/>
      <c r="AP10" s="96"/>
      <c r="AQ10" s="96" t="s">
        <v>174</v>
      </c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250">
        <f>BC11</f>
        <v>306799600</v>
      </c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49">
        <f>BU11</f>
        <v>0</v>
      </c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>
        <f>CH11</f>
        <v>0</v>
      </c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>
        <v>0</v>
      </c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>
        <v>0</v>
      </c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>
        <f t="shared" si="0"/>
        <v>0</v>
      </c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>
        <f t="shared" si="1"/>
        <v>306799600</v>
      </c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>
        <f>BU10</f>
        <v>0</v>
      </c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52"/>
    </row>
    <row r="11" spans="1:166" ht="25.5" customHeight="1">
      <c r="A11" s="28" t="s">
        <v>107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97" t="s">
        <v>32</v>
      </c>
      <c r="AL11" s="98"/>
      <c r="AM11" s="98"/>
      <c r="AN11" s="98"/>
      <c r="AO11" s="98"/>
      <c r="AP11" s="98"/>
      <c r="AQ11" s="98" t="s">
        <v>175</v>
      </c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243">
        <v>306799600</v>
      </c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253">
        <v>0</v>
      </c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>
        <v>0</v>
      </c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>
        <v>0</v>
      </c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>
        <v>0</v>
      </c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>
        <f t="shared" si="0"/>
        <v>0</v>
      </c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>
        <f t="shared" si="1"/>
        <v>306799600</v>
      </c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>
        <f>BU11-DX11</f>
        <v>0</v>
      </c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4"/>
    </row>
    <row r="12" spans="1:166" ht="72" customHeight="1">
      <c r="A12" s="99" t="s">
        <v>179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00"/>
      <c r="AK12" s="95" t="s">
        <v>32</v>
      </c>
      <c r="AL12" s="96"/>
      <c r="AM12" s="96"/>
      <c r="AN12" s="96"/>
      <c r="AO12" s="96"/>
      <c r="AP12" s="96"/>
      <c r="AQ12" s="96" t="s">
        <v>177</v>
      </c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250">
        <f>BC13</f>
        <v>100000000</v>
      </c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49">
        <f>BU13</f>
        <v>0</v>
      </c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>
        <f>CH13</f>
        <v>0</v>
      </c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>
        <v>0</v>
      </c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>
        <v>0</v>
      </c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>
        <f t="shared" si="0"/>
        <v>0</v>
      </c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50">
        <f t="shared" si="1"/>
        <v>100000000</v>
      </c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49">
        <f>BU12</f>
        <v>0</v>
      </c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52"/>
    </row>
    <row r="13" spans="1:166" ht="20.25" customHeight="1">
      <c r="A13" s="28" t="s">
        <v>107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97" t="s">
        <v>32</v>
      </c>
      <c r="AL13" s="98"/>
      <c r="AM13" s="98"/>
      <c r="AN13" s="98"/>
      <c r="AO13" s="98"/>
      <c r="AP13" s="98"/>
      <c r="AQ13" s="98" t="s">
        <v>178</v>
      </c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243">
        <v>100000000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253">
        <v>0</v>
      </c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>
        <v>0</v>
      </c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>
        <v>0</v>
      </c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>
        <v>0</v>
      </c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>
        <f t="shared" si="0"/>
        <v>0</v>
      </c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43">
        <f t="shared" si="1"/>
        <v>100000000</v>
      </c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253">
        <f>BU13-DX13</f>
        <v>0</v>
      </c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4"/>
    </row>
    <row r="14" spans="1:166" ht="117.75" customHeight="1">
      <c r="A14" s="99" t="s">
        <v>182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00"/>
      <c r="AK14" s="95" t="s">
        <v>32</v>
      </c>
      <c r="AL14" s="96"/>
      <c r="AM14" s="96"/>
      <c r="AN14" s="96"/>
      <c r="AO14" s="96"/>
      <c r="AP14" s="96"/>
      <c r="AQ14" s="96" t="s">
        <v>180</v>
      </c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250">
        <f>BC15</f>
        <v>5000000</v>
      </c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0">
        <f>BU15</f>
        <v>5000000</v>
      </c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49">
        <f>CH15</f>
        <v>0</v>
      </c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>
        <v>0</v>
      </c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>
        <v>0</v>
      </c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>
        <f t="shared" si="0"/>
        <v>0</v>
      </c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>
        <f t="shared" si="1"/>
        <v>5000000</v>
      </c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>
        <f>BU14</f>
        <v>5000000</v>
      </c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52"/>
    </row>
    <row r="15" spans="1:166" ht="20.25" customHeight="1">
      <c r="A15" s="28" t="s">
        <v>108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97" t="s">
        <v>32</v>
      </c>
      <c r="AL15" s="98"/>
      <c r="AM15" s="98"/>
      <c r="AN15" s="98"/>
      <c r="AO15" s="98"/>
      <c r="AP15" s="98"/>
      <c r="AQ15" s="98" t="s">
        <v>181</v>
      </c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243">
        <v>5000000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243">
        <v>5000000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253">
        <v>0</v>
      </c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>
        <v>0</v>
      </c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>
        <v>0</v>
      </c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>
        <f t="shared" si="0"/>
        <v>0</v>
      </c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>
        <f t="shared" si="1"/>
        <v>5000000</v>
      </c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>
        <f>BU15-DX15</f>
        <v>5000000</v>
      </c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4"/>
    </row>
    <row r="16" spans="1:166" ht="100.5" customHeight="1">
      <c r="A16" s="99" t="s">
        <v>183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100"/>
      <c r="AK16" s="95" t="s">
        <v>32</v>
      </c>
      <c r="AL16" s="96"/>
      <c r="AM16" s="96"/>
      <c r="AN16" s="96"/>
      <c r="AO16" s="96"/>
      <c r="AP16" s="96"/>
      <c r="AQ16" s="96" t="s">
        <v>184</v>
      </c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250">
        <f>BC17</f>
        <v>2100000</v>
      </c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0">
        <f>BU17</f>
        <v>2100000</v>
      </c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49">
        <f>CH17</f>
        <v>0</v>
      </c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>
        <v>0</v>
      </c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>
        <v>0</v>
      </c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>
        <f t="shared" si="0"/>
        <v>0</v>
      </c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>
        <f t="shared" si="1"/>
        <v>2100000</v>
      </c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50">
        <f>BU16</f>
        <v>2100000</v>
      </c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5"/>
    </row>
    <row r="17" spans="1:166" ht="21.75" customHeight="1">
      <c r="A17" s="28" t="s">
        <v>108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97" t="s">
        <v>32</v>
      </c>
      <c r="AL17" s="98"/>
      <c r="AM17" s="98"/>
      <c r="AN17" s="98"/>
      <c r="AO17" s="98"/>
      <c r="AP17" s="98"/>
      <c r="AQ17" s="98" t="s">
        <v>185</v>
      </c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243">
        <v>2100000</v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243">
        <v>2100000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253">
        <v>0</v>
      </c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>
        <v>0</v>
      </c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>
        <v>0</v>
      </c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>
        <f t="shared" si="0"/>
        <v>0</v>
      </c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>
        <f t="shared" si="1"/>
        <v>2100000</v>
      </c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43">
        <f>BU17-DX17</f>
        <v>2100000</v>
      </c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11"/>
    </row>
    <row r="18" spans="1:166" ht="106.5" customHeight="1">
      <c r="A18" s="99" t="s">
        <v>188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95" t="s">
        <v>32</v>
      </c>
      <c r="AL18" s="96"/>
      <c r="AM18" s="96"/>
      <c r="AN18" s="96"/>
      <c r="AO18" s="96"/>
      <c r="AP18" s="96"/>
      <c r="AQ18" s="96" t="s">
        <v>186</v>
      </c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250">
        <f>BC19</f>
        <v>8500000</v>
      </c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0">
        <f>BU19</f>
        <v>8500000</v>
      </c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49">
        <f>CH19</f>
        <v>0</v>
      </c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>
        <v>0</v>
      </c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>
        <v>0</v>
      </c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>
        <f t="shared" si="0"/>
        <v>0</v>
      </c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>
        <f t="shared" si="1"/>
        <v>8500000</v>
      </c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50">
        <f>BU18</f>
        <v>8500000</v>
      </c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5"/>
    </row>
    <row r="19" spans="1:166" ht="20.25" customHeight="1">
      <c r="A19" s="28" t="s">
        <v>109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97" t="s">
        <v>32</v>
      </c>
      <c r="AL19" s="98"/>
      <c r="AM19" s="98"/>
      <c r="AN19" s="98"/>
      <c r="AO19" s="98"/>
      <c r="AP19" s="98"/>
      <c r="AQ19" s="98" t="s">
        <v>187</v>
      </c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243">
        <v>8500000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243">
        <v>8500000</v>
      </c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253">
        <v>0</v>
      </c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>
        <v>0</v>
      </c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>
        <v>0</v>
      </c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>
        <f t="shared" si="0"/>
        <v>0</v>
      </c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>
        <f t="shared" si="1"/>
        <v>8500000</v>
      </c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43">
        <f>BU19-DX19</f>
        <v>8500000</v>
      </c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11"/>
    </row>
    <row r="20" spans="1:166" ht="113.25" customHeight="1">
      <c r="A20" s="99" t="s">
        <v>191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95" t="s">
        <v>32</v>
      </c>
      <c r="AL20" s="96"/>
      <c r="AM20" s="96"/>
      <c r="AN20" s="96"/>
      <c r="AO20" s="96"/>
      <c r="AP20" s="96"/>
      <c r="AQ20" s="96" t="s">
        <v>189</v>
      </c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250">
        <f>BC21</f>
        <v>4280500</v>
      </c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0">
        <f>BU21</f>
        <v>4280500</v>
      </c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49">
        <f>CH21</f>
        <v>0</v>
      </c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>
        <v>0</v>
      </c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>
        <v>0</v>
      </c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>
        <f t="shared" si="0"/>
        <v>0</v>
      </c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>
        <f t="shared" si="1"/>
        <v>4280500</v>
      </c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50">
        <f>BU20</f>
        <v>4280500</v>
      </c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5"/>
    </row>
    <row r="21" spans="1:166" ht="23.25" customHeight="1">
      <c r="A21" s="28" t="s">
        <v>107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97" t="s">
        <v>32</v>
      </c>
      <c r="AL21" s="98"/>
      <c r="AM21" s="98"/>
      <c r="AN21" s="98"/>
      <c r="AO21" s="98"/>
      <c r="AP21" s="98"/>
      <c r="AQ21" s="98" t="s">
        <v>190</v>
      </c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243">
        <v>4280500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243">
        <v>4280500</v>
      </c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253">
        <v>0</v>
      </c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>
        <v>0</v>
      </c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>
        <v>0</v>
      </c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>
        <f t="shared" si="0"/>
        <v>0</v>
      </c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>
        <f t="shared" si="1"/>
        <v>4280500</v>
      </c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43">
        <f>BU21-DX21</f>
        <v>4280500</v>
      </c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11"/>
    </row>
    <row r="22" spans="1:166" ht="102.75" customHeight="1">
      <c r="A22" s="99" t="s">
        <v>194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0"/>
      <c r="AK22" s="95" t="s">
        <v>32</v>
      </c>
      <c r="AL22" s="96"/>
      <c r="AM22" s="96"/>
      <c r="AN22" s="96"/>
      <c r="AO22" s="96"/>
      <c r="AP22" s="96"/>
      <c r="AQ22" s="96" t="s">
        <v>192</v>
      </c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250">
        <f>BC23</f>
        <v>50000</v>
      </c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0">
        <f>BU23</f>
        <v>50000</v>
      </c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49">
        <f>CH23</f>
        <v>0</v>
      </c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>
        <v>0</v>
      </c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>
        <v>0</v>
      </c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>
        <f>CH22</f>
        <v>0</v>
      </c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>
        <f>BC22-DX22</f>
        <v>50000</v>
      </c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50">
        <f>BU22</f>
        <v>50000</v>
      </c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5"/>
    </row>
    <row r="23" spans="1:166" ht="23.25" customHeight="1">
      <c r="A23" s="28" t="s">
        <v>107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97" t="s">
        <v>32</v>
      </c>
      <c r="AL23" s="98"/>
      <c r="AM23" s="98"/>
      <c r="AN23" s="98"/>
      <c r="AO23" s="98"/>
      <c r="AP23" s="98"/>
      <c r="AQ23" s="98" t="s">
        <v>193</v>
      </c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243">
        <v>50000</v>
      </c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243">
        <v>50000</v>
      </c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253">
        <v>0</v>
      </c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>
        <v>0</v>
      </c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>
        <v>0</v>
      </c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>
        <f>CH23</f>
        <v>0</v>
      </c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>
        <f>BC23-DX23</f>
        <v>50000</v>
      </c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43">
        <f>BU23-DX23</f>
        <v>50000</v>
      </c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11"/>
    </row>
    <row r="24" spans="1:166" ht="122.25" customHeight="1">
      <c r="A24" s="99" t="s">
        <v>197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0"/>
      <c r="AK24" s="95" t="s">
        <v>32</v>
      </c>
      <c r="AL24" s="96"/>
      <c r="AM24" s="96"/>
      <c r="AN24" s="96"/>
      <c r="AO24" s="96"/>
      <c r="AP24" s="96"/>
      <c r="AQ24" s="96" t="s">
        <v>195</v>
      </c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250">
        <f>BC25</f>
        <v>28272000</v>
      </c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0">
        <f>BU25</f>
        <v>28272000</v>
      </c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49">
        <f>CH25</f>
        <v>0</v>
      </c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>
        <v>0</v>
      </c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>
        <v>0</v>
      </c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>
        <f t="shared" si="0"/>
        <v>0</v>
      </c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>
        <f t="shared" si="1"/>
        <v>28272000</v>
      </c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>
        <f>BU24</f>
        <v>28272000</v>
      </c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52"/>
    </row>
    <row r="25" spans="1:166" ht="22.5" customHeight="1">
      <c r="A25" s="28" t="s">
        <v>106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97" t="s">
        <v>32</v>
      </c>
      <c r="AL25" s="98"/>
      <c r="AM25" s="98"/>
      <c r="AN25" s="98"/>
      <c r="AO25" s="98"/>
      <c r="AP25" s="98"/>
      <c r="AQ25" s="98" t="s">
        <v>196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243">
        <v>28272000</v>
      </c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243">
        <v>28272000</v>
      </c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253">
        <v>0</v>
      </c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>
        <v>0</v>
      </c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>
        <v>0</v>
      </c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>
        <f t="shared" si="0"/>
        <v>0</v>
      </c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>
        <f t="shared" si="1"/>
        <v>28272000</v>
      </c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>
        <f>BU25-DX25</f>
        <v>28272000</v>
      </c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4"/>
    </row>
    <row r="26" spans="1:166" ht="122.25" customHeight="1">
      <c r="A26" s="99" t="s">
        <v>200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00"/>
      <c r="AK26" s="95" t="s">
        <v>32</v>
      </c>
      <c r="AL26" s="96"/>
      <c r="AM26" s="96"/>
      <c r="AN26" s="96"/>
      <c r="AO26" s="96"/>
      <c r="AP26" s="96"/>
      <c r="AQ26" s="96" t="s">
        <v>198</v>
      </c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250">
        <f>BC27</f>
        <v>162721000</v>
      </c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0">
        <f>BU27</f>
        <v>162721000</v>
      </c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49">
        <f>CH27</f>
        <v>0</v>
      </c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>
        <v>0</v>
      </c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>
        <v>0</v>
      </c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>
        <f>CH26</f>
        <v>0</v>
      </c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>
        <f>BC26-DX26</f>
        <v>162721000</v>
      </c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>
        <f>BU26</f>
        <v>162721000</v>
      </c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52"/>
    </row>
    <row r="27" spans="1:166" ht="22.5" customHeight="1">
      <c r="A27" s="28" t="s">
        <v>107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97" t="s">
        <v>32</v>
      </c>
      <c r="AL27" s="98"/>
      <c r="AM27" s="98"/>
      <c r="AN27" s="98"/>
      <c r="AO27" s="98"/>
      <c r="AP27" s="98"/>
      <c r="AQ27" s="98" t="s">
        <v>199</v>
      </c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243">
        <v>162721000</v>
      </c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243">
        <v>162721000</v>
      </c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253">
        <v>0</v>
      </c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>
        <v>0</v>
      </c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>
        <v>0</v>
      </c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>
        <f>CH27</f>
        <v>0</v>
      </c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>
        <f>BC27-DX27</f>
        <v>162721000</v>
      </c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>
        <f>BU27-DX27</f>
        <v>162721000</v>
      </c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4"/>
    </row>
    <row r="28" spans="1:166" ht="101.25" customHeight="1">
      <c r="A28" s="99" t="s">
        <v>203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100"/>
      <c r="AK28" s="95" t="s">
        <v>32</v>
      </c>
      <c r="AL28" s="96"/>
      <c r="AM28" s="96"/>
      <c r="AN28" s="96"/>
      <c r="AO28" s="96"/>
      <c r="AP28" s="96"/>
      <c r="AQ28" s="96" t="s">
        <v>201</v>
      </c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250">
        <f>BC29</f>
        <v>970100000</v>
      </c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0">
        <f>BU29</f>
        <v>970100000</v>
      </c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0">
        <f>CH29</f>
        <v>108650195.89</v>
      </c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49">
        <v>0</v>
      </c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>
        <v>0</v>
      </c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50">
        <f t="shared" si="0"/>
        <v>108650195.89</v>
      </c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0">
        <f t="shared" si="1"/>
        <v>861449804.11</v>
      </c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0">
        <f>BU28</f>
        <v>970100000</v>
      </c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5"/>
    </row>
    <row r="29" spans="1:166" ht="24.75" customHeight="1">
      <c r="A29" s="28" t="s">
        <v>109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97" t="s">
        <v>32</v>
      </c>
      <c r="AL29" s="98"/>
      <c r="AM29" s="98"/>
      <c r="AN29" s="98"/>
      <c r="AO29" s="98"/>
      <c r="AP29" s="98"/>
      <c r="AQ29" s="98" t="s">
        <v>202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243">
        <v>970100000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243">
        <v>970100000</v>
      </c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243">
        <v>108650195.89</v>
      </c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253">
        <v>0</v>
      </c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>
        <v>0</v>
      </c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43">
        <f t="shared" si="0"/>
        <v>108650195.89</v>
      </c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243">
        <f t="shared" si="1"/>
        <v>861449804.11</v>
      </c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243">
        <f>BU29-DX29</f>
        <v>861449804.11</v>
      </c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11"/>
    </row>
    <row r="30" spans="1:166" ht="120" customHeight="1">
      <c r="A30" s="99" t="s">
        <v>206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0"/>
      <c r="AK30" s="95" t="s">
        <v>32</v>
      </c>
      <c r="AL30" s="96"/>
      <c r="AM30" s="96"/>
      <c r="AN30" s="96"/>
      <c r="AO30" s="96"/>
      <c r="AP30" s="96"/>
      <c r="AQ30" s="96" t="s">
        <v>204</v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249">
        <f>BC31</f>
        <v>447954500</v>
      </c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50">
        <f>BU31</f>
        <v>447954500</v>
      </c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0">
        <f>CH31</f>
        <v>447954500</v>
      </c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49">
        <v>0</v>
      </c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>
        <v>0</v>
      </c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50">
        <f t="shared" si="0"/>
        <v>447954500</v>
      </c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49">
        <f t="shared" si="1"/>
        <v>0</v>
      </c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>
        <f>BU30</f>
        <v>447954500</v>
      </c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52"/>
    </row>
    <row r="31" spans="1:166" ht="21.75" customHeight="1">
      <c r="A31" s="28" t="s">
        <v>106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  <c r="AK31" s="97" t="s">
        <v>32</v>
      </c>
      <c r="AL31" s="98"/>
      <c r="AM31" s="98"/>
      <c r="AN31" s="98"/>
      <c r="AO31" s="98"/>
      <c r="AP31" s="98"/>
      <c r="AQ31" s="98" t="s">
        <v>205</v>
      </c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253">
        <v>447954500</v>
      </c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43">
        <v>447954500</v>
      </c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243">
        <v>447954500</v>
      </c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253">
        <v>0</v>
      </c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>
        <v>0</v>
      </c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43">
        <f t="shared" si="0"/>
        <v>447954500</v>
      </c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253">
        <f t="shared" si="1"/>
        <v>0</v>
      </c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>
        <f>BU31-DX31</f>
        <v>0</v>
      </c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4"/>
    </row>
    <row r="32" spans="1:166" ht="123" customHeight="1">
      <c r="A32" s="99" t="s">
        <v>209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100"/>
      <c r="AK32" s="95" t="s">
        <v>32</v>
      </c>
      <c r="AL32" s="96"/>
      <c r="AM32" s="96"/>
      <c r="AN32" s="96"/>
      <c r="AO32" s="96"/>
      <c r="AP32" s="96"/>
      <c r="AQ32" s="96" t="s">
        <v>207</v>
      </c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250">
        <f>BC33</f>
        <v>200000000</v>
      </c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0">
        <f>BU33</f>
        <v>200000000</v>
      </c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49">
        <f>CH33</f>
        <v>6714000</v>
      </c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>
        <v>0</v>
      </c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>
        <v>0</v>
      </c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>
        <f t="shared" si="0"/>
        <v>6714000</v>
      </c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>
        <f t="shared" si="1"/>
        <v>193286000</v>
      </c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50">
        <f>BU32</f>
        <v>200000000</v>
      </c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5"/>
    </row>
    <row r="33" spans="1:166" ht="27" customHeight="1">
      <c r="A33" s="28" t="s">
        <v>106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97" t="s">
        <v>32</v>
      </c>
      <c r="AL33" s="98"/>
      <c r="AM33" s="98"/>
      <c r="AN33" s="98"/>
      <c r="AO33" s="98"/>
      <c r="AP33" s="98"/>
      <c r="AQ33" s="98" t="s">
        <v>208</v>
      </c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243">
        <v>200000000</v>
      </c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243">
        <v>200000000</v>
      </c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253">
        <v>6714000</v>
      </c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>
        <v>0</v>
      </c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>
        <v>0</v>
      </c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>
        <f t="shared" si="0"/>
        <v>6714000</v>
      </c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>
        <f t="shared" si="1"/>
        <v>193286000</v>
      </c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43">
        <f>BU33-DX33</f>
        <v>193286000</v>
      </c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11"/>
    </row>
    <row r="34" spans="1:166" ht="126" customHeight="1">
      <c r="A34" s="99" t="s">
        <v>212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95" t="s">
        <v>32</v>
      </c>
      <c r="AL34" s="96"/>
      <c r="AM34" s="96"/>
      <c r="AN34" s="96"/>
      <c r="AO34" s="96"/>
      <c r="AP34" s="96"/>
      <c r="AQ34" s="96" t="s">
        <v>210</v>
      </c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250">
        <f>BC35</f>
        <v>100000000</v>
      </c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0">
        <f>BU35</f>
        <v>100000000</v>
      </c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49">
        <f>CH35</f>
        <v>0</v>
      </c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>
        <v>0</v>
      </c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>
        <v>0</v>
      </c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>
        <f aca="true" t="shared" si="2" ref="DX34:DX39">CH34</f>
        <v>0</v>
      </c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>
        <f aca="true" t="shared" si="3" ref="EK34:EK39">BC34-DX34</f>
        <v>100000000</v>
      </c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50">
        <f>BU34</f>
        <v>100000000</v>
      </c>
      <c r="EY34" s="251"/>
      <c r="EZ34" s="251"/>
      <c r="FA34" s="251"/>
      <c r="FB34" s="251"/>
      <c r="FC34" s="251"/>
      <c r="FD34" s="251"/>
      <c r="FE34" s="251"/>
      <c r="FF34" s="251"/>
      <c r="FG34" s="251"/>
      <c r="FH34" s="251"/>
      <c r="FI34" s="251"/>
      <c r="FJ34" s="255"/>
    </row>
    <row r="35" spans="1:166" ht="27" customHeight="1">
      <c r="A35" s="27"/>
      <c r="B35" s="27"/>
      <c r="C35" s="28" t="s">
        <v>106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20"/>
      <c r="AK35" s="97" t="s">
        <v>32</v>
      </c>
      <c r="AL35" s="98"/>
      <c r="AM35" s="98"/>
      <c r="AN35" s="98"/>
      <c r="AO35" s="98"/>
      <c r="AP35" s="98"/>
      <c r="AQ35" s="98" t="s">
        <v>211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243">
        <v>100000000</v>
      </c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243">
        <v>100000000</v>
      </c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253">
        <v>0</v>
      </c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>
        <v>0</v>
      </c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>
        <v>0</v>
      </c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>
        <f t="shared" si="2"/>
        <v>0</v>
      </c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>
        <f t="shared" si="3"/>
        <v>100000000</v>
      </c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43">
        <f>BU35-DX35</f>
        <v>100000000</v>
      </c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11"/>
    </row>
    <row r="36" spans="1:166" ht="122.25" customHeight="1">
      <c r="A36" s="27"/>
      <c r="B36" s="27"/>
      <c r="C36" s="99" t="s">
        <v>215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  <c r="AK36" s="95" t="s">
        <v>32</v>
      </c>
      <c r="AL36" s="96"/>
      <c r="AM36" s="96"/>
      <c r="AN36" s="96"/>
      <c r="AO36" s="96"/>
      <c r="AP36" s="96"/>
      <c r="AQ36" s="96" t="s">
        <v>213</v>
      </c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250">
        <f>BC37</f>
        <v>100000000</v>
      </c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0">
        <f>BU37</f>
        <v>100000000</v>
      </c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49">
        <f>CH37</f>
        <v>0</v>
      </c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>
        <v>0</v>
      </c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>
        <v>0</v>
      </c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>
        <f t="shared" si="2"/>
        <v>0</v>
      </c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>
        <f t="shared" si="3"/>
        <v>100000000</v>
      </c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50">
        <f>BU36</f>
        <v>100000000</v>
      </c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5"/>
    </row>
    <row r="37" spans="1:166" ht="27" customHeight="1">
      <c r="A37" s="27"/>
      <c r="B37" s="27"/>
      <c r="C37" s="28" t="s">
        <v>106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20"/>
      <c r="AK37" s="97" t="s">
        <v>32</v>
      </c>
      <c r="AL37" s="98"/>
      <c r="AM37" s="98"/>
      <c r="AN37" s="98"/>
      <c r="AO37" s="98"/>
      <c r="AP37" s="98"/>
      <c r="AQ37" s="98" t="s">
        <v>214</v>
      </c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243">
        <v>100000000</v>
      </c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243">
        <v>100000000</v>
      </c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253">
        <v>0</v>
      </c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>
        <v>0</v>
      </c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>
        <v>0</v>
      </c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>
        <f t="shared" si="2"/>
        <v>0</v>
      </c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>
        <f t="shared" si="3"/>
        <v>100000000</v>
      </c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43">
        <f>BU37-DX37</f>
        <v>100000000</v>
      </c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11"/>
    </row>
    <row r="38" spans="1:166" ht="134.25" customHeight="1">
      <c r="A38" s="99" t="s">
        <v>218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95" t="s">
        <v>32</v>
      </c>
      <c r="AL38" s="96"/>
      <c r="AM38" s="96"/>
      <c r="AN38" s="96"/>
      <c r="AO38" s="96"/>
      <c r="AP38" s="96"/>
      <c r="AQ38" s="96" t="s">
        <v>216</v>
      </c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250">
        <f>BC39</f>
        <v>1656718500</v>
      </c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0">
        <f>BU39</f>
        <v>1656718500</v>
      </c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49">
        <f>CH39</f>
        <v>0</v>
      </c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>
        <v>0</v>
      </c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>
        <v>0</v>
      </c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>
        <f t="shared" si="2"/>
        <v>0</v>
      </c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>
        <f t="shared" si="3"/>
        <v>1656718500</v>
      </c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50">
        <f>BU38</f>
        <v>1656718500</v>
      </c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5"/>
    </row>
    <row r="39" spans="1:166" ht="27" customHeight="1">
      <c r="A39" s="28" t="s">
        <v>106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97" t="s">
        <v>32</v>
      </c>
      <c r="AL39" s="98"/>
      <c r="AM39" s="98"/>
      <c r="AN39" s="98"/>
      <c r="AO39" s="98"/>
      <c r="AP39" s="98"/>
      <c r="AQ39" s="98" t="s">
        <v>217</v>
      </c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243">
        <v>1656718500</v>
      </c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243">
        <v>1656718500</v>
      </c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253">
        <v>0</v>
      </c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>
        <v>0</v>
      </c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>
        <v>0</v>
      </c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>
        <f t="shared" si="2"/>
        <v>0</v>
      </c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>
        <f t="shared" si="3"/>
        <v>1656718500</v>
      </c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>
        <f>BU39-DX39</f>
        <v>1656718500</v>
      </c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4"/>
    </row>
    <row r="40" spans="1:166" ht="100.5" customHeight="1">
      <c r="A40" s="99" t="s">
        <v>221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95" t="s">
        <v>32</v>
      </c>
      <c r="AL40" s="96"/>
      <c r="AM40" s="96"/>
      <c r="AN40" s="96"/>
      <c r="AO40" s="96"/>
      <c r="AP40" s="96"/>
      <c r="AQ40" s="96" t="s">
        <v>219</v>
      </c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250">
        <f>BC41</f>
        <v>2400000</v>
      </c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0">
        <f>BU41</f>
        <v>2400000</v>
      </c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49">
        <f>CH41</f>
        <v>0</v>
      </c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>
        <v>0</v>
      </c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>
        <v>0</v>
      </c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>
        <f>CH40</f>
        <v>0</v>
      </c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>
        <f>BC40-DX40</f>
        <v>2400000</v>
      </c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50">
        <f>BU40</f>
        <v>2400000</v>
      </c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5"/>
    </row>
    <row r="41" spans="1:166" ht="27" customHeight="1">
      <c r="A41" s="28" t="s">
        <v>106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97" t="s">
        <v>32</v>
      </c>
      <c r="AL41" s="98"/>
      <c r="AM41" s="98"/>
      <c r="AN41" s="98"/>
      <c r="AO41" s="98"/>
      <c r="AP41" s="98"/>
      <c r="AQ41" s="98" t="s">
        <v>220</v>
      </c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243">
        <v>2400000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243">
        <v>2400000</v>
      </c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253">
        <v>0</v>
      </c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>
        <v>0</v>
      </c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>
        <v>0</v>
      </c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>
        <f>CH41</f>
        <v>0</v>
      </c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>
        <f>BC41-DX41</f>
        <v>2400000</v>
      </c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6">
        <f>BU41-DX41</f>
        <v>2400000</v>
      </c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8"/>
    </row>
    <row r="42" spans="1:166" ht="144" customHeight="1">
      <c r="A42" s="99" t="s">
        <v>224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95" t="s">
        <v>32</v>
      </c>
      <c r="AL42" s="96"/>
      <c r="AM42" s="96"/>
      <c r="AN42" s="96"/>
      <c r="AO42" s="96"/>
      <c r="AP42" s="96"/>
      <c r="AQ42" s="96" t="s">
        <v>222</v>
      </c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250">
        <f>BC43</f>
        <v>559830000</v>
      </c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0">
        <f>BU43</f>
        <v>559830000</v>
      </c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49">
        <f>CH43</f>
        <v>0</v>
      </c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>
        <v>0</v>
      </c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>
        <v>0</v>
      </c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>
        <f>CH42</f>
        <v>0</v>
      </c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>
        <f>BC42-DX42</f>
        <v>559830000</v>
      </c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50">
        <f>BU42</f>
        <v>559830000</v>
      </c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5"/>
    </row>
    <row r="43" spans="1:166" ht="27" customHeight="1">
      <c r="A43" s="28" t="s">
        <v>106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97" t="s">
        <v>32</v>
      </c>
      <c r="AL43" s="98"/>
      <c r="AM43" s="98"/>
      <c r="AN43" s="98"/>
      <c r="AO43" s="98"/>
      <c r="AP43" s="98"/>
      <c r="AQ43" s="98" t="s">
        <v>223</v>
      </c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243">
        <v>559830000</v>
      </c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243">
        <v>559830000</v>
      </c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253">
        <v>0</v>
      </c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>
        <v>0</v>
      </c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>
        <v>0</v>
      </c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>
        <f>CH43</f>
        <v>0</v>
      </c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>
        <f>BC43-DX43</f>
        <v>559830000</v>
      </c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6">
        <f>BU43-DX43</f>
        <v>559830000</v>
      </c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8"/>
    </row>
    <row r="44" spans="1:166" ht="120.75" customHeight="1">
      <c r="A44" s="99" t="s">
        <v>227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95" t="s">
        <v>32</v>
      </c>
      <c r="AL44" s="96"/>
      <c r="AM44" s="96"/>
      <c r="AN44" s="96"/>
      <c r="AO44" s="96"/>
      <c r="AP44" s="96"/>
      <c r="AQ44" s="96" t="s">
        <v>225</v>
      </c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250">
        <f>BC45</f>
        <v>918270800</v>
      </c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0">
        <f>BU45</f>
        <v>918270800</v>
      </c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49">
        <f>CH45</f>
        <v>183654160</v>
      </c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>
        <v>0</v>
      </c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>
        <v>0</v>
      </c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>
        <f t="shared" si="0"/>
        <v>183654160</v>
      </c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>
        <f t="shared" si="1"/>
        <v>734616640</v>
      </c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>
        <f>BU44</f>
        <v>918270800</v>
      </c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52"/>
    </row>
    <row r="45" spans="1:166" ht="24" customHeight="1">
      <c r="A45" s="28" t="s">
        <v>106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97" t="s">
        <v>32</v>
      </c>
      <c r="AL45" s="98"/>
      <c r="AM45" s="98"/>
      <c r="AN45" s="98"/>
      <c r="AO45" s="98"/>
      <c r="AP45" s="98"/>
      <c r="AQ45" s="98" t="s">
        <v>226</v>
      </c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243">
        <v>918270800</v>
      </c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243">
        <v>918270800</v>
      </c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253">
        <v>183654160</v>
      </c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>
        <v>0</v>
      </c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>
        <v>0</v>
      </c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>
        <f t="shared" si="0"/>
        <v>183654160</v>
      </c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>
        <f t="shared" si="1"/>
        <v>734616640</v>
      </c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>
        <f>BU45-DX45</f>
        <v>734616640</v>
      </c>
      <c r="EY45" s="253"/>
      <c r="EZ45" s="253"/>
      <c r="FA45" s="253"/>
      <c r="FB45" s="253"/>
      <c r="FC45" s="253"/>
      <c r="FD45" s="253"/>
      <c r="FE45" s="253"/>
      <c r="FF45" s="253"/>
      <c r="FG45" s="253"/>
      <c r="FH45" s="253"/>
      <c r="FI45" s="253"/>
      <c r="FJ45" s="254"/>
    </row>
    <row r="46" spans="1:166" ht="78.75" customHeight="1">
      <c r="A46" s="99" t="s">
        <v>230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95" t="s">
        <v>32</v>
      </c>
      <c r="AL46" s="96"/>
      <c r="AM46" s="96"/>
      <c r="AN46" s="96"/>
      <c r="AO46" s="96"/>
      <c r="AP46" s="96"/>
      <c r="AQ46" s="96" t="s">
        <v>228</v>
      </c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250">
        <f>BC47</f>
        <v>500000000</v>
      </c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0">
        <f>BU47</f>
        <v>500000000</v>
      </c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49">
        <f>CH47</f>
        <v>0</v>
      </c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>
        <v>0</v>
      </c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>
        <v>0</v>
      </c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>
        <f t="shared" si="0"/>
        <v>0</v>
      </c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>
        <f t="shared" si="1"/>
        <v>500000000</v>
      </c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>
        <f>BU46</f>
        <v>500000000</v>
      </c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52"/>
    </row>
    <row r="47" spans="1:166" ht="24" customHeight="1">
      <c r="A47" s="28" t="s">
        <v>106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97" t="s">
        <v>32</v>
      </c>
      <c r="AL47" s="98"/>
      <c r="AM47" s="98"/>
      <c r="AN47" s="98"/>
      <c r="AO47" s="98"/>
      <c r="AP47" s="98"/>
      <c r="AQ47" s="98" t="s">
        <v>229</v>
      </c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243">
        <v>500000000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243">
        <v>500000000</v>
      </c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253">
        <v>0</v>
      </c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>
        <v>0</v>
      </c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>
        <v>0</v>
      </c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>
        <f t="shared" si="0"/>
        <v>0</v>
      </c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>
        <f t="shared" si="1"/>
        <v>500000000</v>
      </c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>
        <f>BU47-DX47</f>
        <v>500000000</v>
      </c>
      <c r="EY47" s="253"/>
      <c r="EZ47" s="253"/>
      <c r="FA47" s="253"/>
      <c r="FB47" s="253"/>
      <c r="FC47" s="253"/>
      <c r="FD47" s="253"/>
      <c r="FE47" s="253"/>
      <c r="FF47" s="253"/>
      <c r="FG47" s="253"/>
      <c r="FH47" s="253"/>
      <c r="FI47" s="253"/>
      <c r="FJ47" s="254"/>
    </row>
    <row r="48" spans="1:166" ht="67.5" customHeight="1">
      <c r="A48" s="99" t="s">
        <v>233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0"/>
      <c r="AK48" s="95" t="s">
        <v>32</v>
      </c>
      <c r="AL48" s="96"/>
      <c r="AM48" s="96"/>
      <c r="AN48" s="96"/>
      <c r="AO48" s="96"/>
      <c r="AP48" s="96"/>
      <c r="AQ48" s="96" t="s">
        <v>231</v>
      </c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250">
        <f>BC49</f>
        <v>200000000</v>
      </c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0">
        <f>BU49</f>
        <v>200000000</v>
      </c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49">
        <f>CH49</f>
        <v>0</v>
      </c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>
        <v>0</v>
      </c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>
        <v>0</v>
      </c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>
        <f t="shared" si="0"/>
        <v>0</v>
      </c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>
        <f t="shared" si="1"/>
        <v>200000000</v>
      </c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>
        <f>BU48</f>
        <v>200000000</v>
      </c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52"/>
    </row>
    <row r="49" spans="1:166" ht="24.75" customHeight="1" thickBot="1">
      <c r="A49" s="28" t="s">
        <v>106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9"/>
      <c r="AK49" s="97" t="s">
        <v>32</v>
      </c>
      <c r="AL49" s="98"/>
      <c r="AM49" s="98"/>
      <c r="AN49" s="98"/>
      <c r="AO49" s="98"/>
      <c r="AP49" s="98"/>
      <c r="AQ49" s="98" t="s">
        <v>232</v>
      </c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243">
        <v>200000000</v>
      </c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243">
        <v>200000000</v>
      </c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253">
        <v>0</v>
      </c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>
        <v>0</v>
      </c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>
        <v>0</v>
      </c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>
        <f t="shared" si="0"/>
        <v>0</v>
      </c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>
        <f t="shared" si="1"/>
        <v>200000000</v>
      </c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>
        <f>BU49-DX49</f>
        <v>200000000</v>
      </c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4"/>
    </row>
    <row r="50" spans="1:166" ht="30.75" customHeight="1" thickBot="1">
      <c r="A50" s="116" t="s">
        <v>58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118" t="s">
        <v>33</v>
      </c>
      <c r="AL50" s="112"/>
      <c r="AM50" s="112"/>
      <c r="AN50" s="112"/>
      <c r="AO50" s="112"/>
      <c r="AP50" s="112"/>
      <c r="AQ50" s="112" t="s">
        <v>39</v>
      </c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3" t="s">
        <v>39</v>
      </c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4" t="s">
        <v>39</v>
      </c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259">
        <f>'стр.1'!CF19-'стр.2'!CH6</f>
        <v>-363751033.02</v>
      </c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1">
        <v>0</v>
      </c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>
        <v>0</v>
      </c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59">
        <f>'стр.1'!EE19-'стр.2'!DX6</f>
        <v>-363751033.02</v>
      </c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113" t="s">
        <v>39</v>
      </c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4" t="s">
        <v>39</v>
      </c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5"/>
    </row>
    <row r="51" ht="3" customHeight="1"/>
  </sheetData>
  <sheetProtection/>
  <mergeCells count="520">
    <mergeCell ref="DK43:DW43"/>
    <mergeCell ref="DX43:EJ43"/>
    <mergeCell ref="EK43:EW43"/>
    <mergeCell ref="EX43:FJ43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CH43:CW43"/>
    <mergeCell ref="CX43:DJ43"/>
    <mergeCell ref="DX41:EJ41"/>
    <mergeCell ref="EK41:EW41"/>
    <mergeCell ref="EX41:FJ41"/>
    <mergeCell ref="A42:AJ42"/>
    <mergeCell ref="AK42:AP42"/>
    <mergeCell ref="AQ42:BB42"/>
    <mergeCell ref="BC42:BT42"/>
    <mergeCell ref="BU42:CG42"/>
    <mergeCell ref="CH42:CW42"/>
    <mergeCell ref="CX42:DJ42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CH41:CW41"/>
    <mergeCell ref="CX41:DJ41"/>
    <mergeCell ref="EK27:EW27"/>
    <mergeCell ref="EX27:FJ27"/>
    <mergeCell ref="A40:AJ40"/>
    <mergeCell ref="AK40:AP40"/>
    <mergeCell ref="AQ40:BB40"/>
    <mergeCell ref="BC40:BT40"/>
    <mergeCell ref="BU40:CG40"/>
    <mergeCell ref="CH40:CW40"/>
    <mergeCell ref="CX40:DJ40"/>
    <mergeCell ref="DK40:DW40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BU22:CG22"/>
    <mergeCell ref="CH22:CW22"/>
    <mergeCell ref="CX22:DJ22"/>
    <mergeCell ref="DK22:DW22"/>
    <mergeCell ref="DX22:EJ22"/>
    <mergeCell ref="EK22:EW22"/>
    <mergeCell ref="EK23:EW23"/>
    <mergeCell ref="EX23:FJ23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A22:AJ22"/>
    <mergeCell ref="AK22:AP22"/>
    <mergeCell ref="AQ22:BB22"/>
    <mergeCell ref="BC22:BT22"/>
    <mergeCell ref="DK27:DW27"/>
    <mergeCell ref="A24:AJ24"/>
    <mergeCell ref="A25:AJ25"/>
    <mergeCell ref="AK25:AP25"/>
    <mergeCell ref="AQ25:BB25"/>
    <mergeCell ref="DX27:EJ27"/>
    <mergeCell ref="EX36:FJ36"/>
    <mergeCell ref="AQ37:BB37"/>
    <mergeCell ref="BC37:BT37"/>
    <mergeCell ref="BU37:CG37"/>
    <mergeCell ref="CH37:CW37"/>
    <mergeCell ref="CX37:DJ37"/>
    <mergeCell ref="DK37:DW37"/>
    <mergeCell ref="DX37:EJ37"/>
    <mergeCell ref="EK37:EW37"/>
    <mergeCell ref="EX37:FJ37"/>
    <mergeCell ref="CX36:DJ36"/>
    <mergeCell ref="DK36:DW36"/>
    <mergeCell ref="DX36:EJ36"/>
    <mergeCell ref="EK36:EW36"/>
    <mergeCell ref="AQ36:BB36"/>
    <mergeCell ref="BC36:BT36"/>
    <mergeCell ref="BU36:CG36"/>
    <mergeCell ref="CH36:CW36"/>
    <mergeCell ref="C36:AJ36"/>
    <mergeCell ref="C37:AJ37"/>
    <mergeCell ref="AK36:AP36"/>
    <mergeCell ref="AK37:AP37"/>
    <mergeCell ref="EX34:FJ34"/>
    <mergeCell ref="AQ35:BB35"/>
    <mergeCell ref="BC35:BT35"/>
    <mergeCell ref="BU35:CG35"/>
    <mergeCell ref="CH35:CW35"/>
    <mergeCell ref="CX35:DJ35"/>
    <mergeCell ref="DK35:DW35"/>
    <mergeCell ref="DX35:EJ35"/>
    <mergeCell ref="EK35:EW35"/>
    <mergeCell ref="EX35:FJ35"/>
    <mergeCell ref="BC34:BT34"/>
    <mergeCell ref="A34:AJ34"/>
    <mergeCell ref="C35:AJ35"/>
    <mergeCell ref="AK34:AP34"/>
    <mergeCell ref="AK35:AP35"/>
    <mergeCell ref="EK34:EW34"/>
    <mergeCell ref="BU34:CG34"/>
    <mergeCell ref="CH34:CW34"/>
    <mergeCell ref="CX34:DJ34"/>
    <mergeCell ref="DK34:DW34"/>
    <mergeCell ref="DX34:EJ34"/>
    <mergeCell ref="AQ34:BB34"/>
    <mergeCell ref="EK32:EW32"/>
    <mergeCell ref="A32:AJ32"/>
    <mergeCell ref="AK32:AP32"/>
    <mergeCell ref="CX32:DJ32"/>
    <mergeCell ref="DK32:DW32"/>
    <mergeCell ref="CH30:CW30"/>
    <mergeCell ref="CX30:DJ30"/>
    <mergeCell ref="BU30:CG30"/>
    <mergeCell ref="DX32:EJ32"/>
    <mergeCell ref="A30:AJ30"/>
    <mergeCell ref="A2:FJ2"/>
    <mergeCell ref="DK50:DW50"/>
    <mergeCell ref="DX50:EJ50"/>
    <mergeCell ref="EK50:EW50"/>
    <mergeCell ref="EX50:FJ50"/>
    <mergeCell ref="A50:AJ50"/>
    <mergeCell ref="AK50:AP50"/>
    <mergeCell ref="AQ32:BB32"/>
    <mergeCell ref="DK28:DW28"/>
    <mergeCell ref="CX24:DJ24"/>
    <mergeCell ref="CX50:DJ50"/>
    <mergeCell ref="AQ50:BB50"/>
    <mergeCell ref="BC50:BT50"/>
    <mergeCell ref="BU50:CG50"/>
    <mergeCell ref="CH50:CW50"/>
    <mergeCell ref="EX28:FJ28"/>
    <mergeCell ref="CX28:DJ28"/>
    <mergeCell ref="EK28:EW28"/>
    <mergeCell ref="DX28:EJ28"/>
    <mergeCell ref="EK44:EW44"/>
    <mergeCell ref="A28:AJ28"/>
    <mergeCell ref="AK28:AP28"/>
    <mergeCell ref="AQ28:BB28"/>
    <mergeCell ref="BC28:BT28"/>
    <mergeCell ref="BU28:CG28"/>
    <mergeCell ref="CH28:CW28"/>
    <mergeCell ref="DX18:EJ18"/>
    <mergeCell ref="EK18:EW18"/>
    <mergeCell ref="CH18:CW18"/>
    <mergeCell ref="CX18:DJ18"/>
    <mergeCell ref="CX20:DJ20"/>
    <mergeCell ref="EX18:FJ18"/>
    <mergeCell ref="EX20:FJ20"/>
    <mergeCell ref="EK19:EW19"/>
    <mergeCell ref="EX19:FJ19"/>
    <mergeCell ref="DX17:EJ17"/>
    <mergeCell ref="EK16:EW16"/>
    <mergeCell ref="CH20:CW20"/>
    <mergeCell ref="DK20:DW20"/>
    <mergeCell ref="DX20:EJ20"/>
    <mergeCell ref="CH24:CW24"/>
    <mergeCell ref="DX24:EJ24"/>
    <mergeCell ref="EK24:EW24"/>
    <mergeCell ref="EK20:EW20"/>
    <mergeCell ref="EK21:EW21"/>
    <mergeCell ref="A14:AJ14"/>
    <mergeCell ref="EX16:FJ16"/>
    <mergeCell ref="DK18:DW18"/>
    <mergeCell ref="A18:AJ18"/>
    <mergeCell ref="AK18:AP18"/>
    <mergeCell ref="AQ18:BB18"/>
    <mergeCell ref="BC18:BT18"/>
    <mergeCell ref="EK17:EW17"/>
    <mergeCell ref="EX17:FJ17"/>
    <mergeCell ref="BU18:CG18"/>
    <mergeCell ref="CH12:CW12"/>
    <mergeCell ref="EX14:FJ14"/>
    <mergeCell ref="A16:AJ16"/>
    <mergeCell ref="AK16:AP16"/>
    <mergeCell ref="AQ16:BB16"/>
    <mergeCell ref="BC16:BT16"/>
    <mergeCell ref="BU16:CG16"/>
    <mergeCell ref="CH16:CW16"/>
    <mergeCell ref="CX16:DJ16"/>
    <mergeCell ref="DK16:DW16"/>
    <mergeCell ref="EX9:FJ9"/>
    <mergeCell ref="AK14:AP14"/>
    <mergeCell ref="AQ14:BB14"/>
    <mergeCell ref="BC14:BT14"/>
    <mergeCell ref="DK12:DW12"/>
    <mergeCell ref="DX12:EJ12"/>
    <mergeCell ref="CH14:CW14"/>
    <mergeCell ref="CX14:DJ14"/>
    <mergeCell ref="CX12:DJ12"/>
    <mergeCell ref="BU13:CG13"/>
    <mergeCell ref="A8:AJ8"/>
    <mergeCell ref="AK8:AP8"/>
    <mergeCell ref="AQ8:BB8"/>
    <mergeCell ref="DK8:DW8"/>
    <mergeCell ref="BC8:BT8"/>
    <mergeCell ref="CX8:DJ8"/>
    <mergeCell ref="BU8:CG8"/>
    <mergeCell ref="CH8:CW8"/>
    <mergeCell ref="EK14:EW14"/>
    <mergeCell ref="DK10:DW10"/>
    <mergeCell ref="EK8:EW8"/>
    <mergeCell ref="DX10:EJ10"/>
    <mergeCell ref="EK10:EW10"/>
    <mergeCell ref="EK9:EW9"/>
    <mergeCell ref="DK14:DW14"/>
    <mergeCell ref="DX14:EJ14"/>
    <mergeCell ref="EK12:EW12"/>
    <mergeCell ref="DX9:EJ9"/>
    <mergeCell ref="A12:AJ12"/>
    <mergeCell ref="AK12:AP12"/>
    <mergeCell ref="AQ12:BB12"/>
    <mergeCell ref="BC12:BT12"/>
    <mergeCell ref="A10:AJ10"/>
    <mergeCell ref="AK10:AP10"/>
    <mergeCell ref="AQ10:BB10"/>
    <mergeCell ref="BC10:BT10"/>
    <mergeCell ref="EX7:FJ7"/>
    <mergeCell ref="DX13:EJ13"/>
    <mergeCell ref="DX11:EJ11"/>
    <mergeCell ref="EK11:EW11"/>
    <mergeCell ref="EX11:FJ11"/>
    <mergeCell ref="EX10:FJ10"/>
    <mergeCell ref="EK13:EW13"/>
    <mergeCell ref="EX8:FJ8"/>
    <mergeCell ref="DX8:EJ8"/>
    <mergeCell ref="EX12:FJ12"/>
    <mergeCell ref="CH10:CW10"/>
    <mergeCell ref="CX10:DJ10"/>
    <mergeCell ref="EX6:FJ6"/>
    <mergeCell ref="A7:AJ7"/>
    <mergeCell ref="AK7:AP7"/>
    <mergeCell ref="AQ7:BB7"/>
    <mergeCell ref="BC7:BT7"/>
    <mergeCell ref="BU7:CG7"/>
    <mergeCell ref="CH7:CW7"/>
    <mergeCell ref="CX7:DJ7"/>
    <mergeCell ref="DK7:DW7"/>
    <mergeCell ref="EK7:EW7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EK6:EW6"/>
    <mergeCell ref="A5:AJ5"/>
    <mergeCell ref="AK5:AP5"/>
    <mergeCell ref="AQ5:BB5"/>
    <mergeCell ref="BC5:BT5"/>
    <mergeCell ref="EK5:EW5"/>
    <mergeCell ref="DX5:EJ5"/>
    <mergeCell ref="A3:AJ4"/>
    <mergeCell ref="AK3:AP4"/>
    <mergeCell ref="AQ3:BB4"/>
    <mergeCell ref="BC3:BT4"/>
    <mergeCell ref="DX6:EJ6"/>
    <mergeCell ref="DX7:EJ7"/>
    <mergeCell ref="BU5:CG5"/>
    <mergeCell ref="CH5:CW5"/>
    <mergeCell ref="CX5:DJ5"/>
    <mergeCell ref="DK5:DW5"/>
    <mergeCell ref="EK3:FJ3"/>
    <mergeCell ref="CH4:CW4"/>
    <mergeCell ref="CX4:DJ4"/>
    <mergeCell ref="DK4:DW4"/>
    <mergeCell ref="DX4:EJ4"/>
    <mergeCell ref="EK4:EW4"/>
    <mergeCell ref="EX4:FJ4"/>
    <mergeCell ref="CH3:EJ3"/>
    <mergeCell ref="AK48:AP48"/>
    <mergeCell ref="AQ48:BB48"/>
    <mergeCell ref="BC48:BT48"/>
    <mergeCell ref="BU3:CG4"/>
    <mergeCell ref="BU10:CG10"/>
    <mergeCell ref="BU12:CG12"/>
    <mergeCell ref="BU14:CG14"/>
    <mergeCell ref="BU32:CG32"/>
    <mergeCell ref="BU19:CG19"/>
    <mergeCell ref="BU21:CG21"/>
    <mergeCell ref="A48:AJ48"/>
    <mergeCell ref="CH48:CW48"/>
    <mergeCell ref="CX48:DJ48"/>
    <mergeCell ref="A47:AJ47"/>
    <mergeCell ref="AK47:AP47"/>
    <mergeCell ref="AQ47:BB47"/>
    <mergeCell ref="BC47:BT47"/>
    <mergeCell ref="BU48:CG48"/>
    <mergeCell ref="CH47:CW47"/>
    <mergeCell ref="CX47:DJ47"/>
    <mergeCell ref="A45:AJ45"/>
    <mergeCell ref="AK45:AP45"/>
    <mergeCell ref="AQ45:BB45"/>
    <mergeCell ref="BC45:BT45"/>
    <mergeCell ref="A20:AJ20"/>
    <mergeCell ref="AK20:AP20"/>
    <mergeCell ref="A21:AJ21"/>
    <mergeCell ref="AK21:AP21"/>
    <mergeCell ref="AQ21:BB21"/>
    <mergeCell ref="BC21:BT21"/>
    <mergeCell ref="EX31:FJ31"/>
    <mergeCell ref="EK30:EW30"/>
    <mergeCell ref="EX30:FJ30"/>
    <mergeCell ref="EX21:FJ21"/>
    <mergeCell ref="EX25:FJ25"/>
    <mergeCell ref="CX29:DJ29"/>
    <mergeCell ref="DK29:DW29"/>
    <mergeCell ref="EX24:FJ24"/>
    <mergeCell ref="DK24:DW24"/>
    <mergeCell ref="CX25:DJ25"/>
    <mergeCell ref="EX32:FJ32"/>
    <mergeCell ref="DX33:EJ33"/>
    <mergeCell ref="EK33:EW33"/>
    <mergeCell ref="EX33:FJ33"/>
    <mergeCell ref="EK45:EW45"/>
    <mergeCell ref="EX45:FJ45"/>
    <mergeCell ref="EK38:EW38"/>
    <mergeCell ref="EX38:FJ38"/>
    <mergeCell ref="EK39:EW39"/>
    <mergeCell ref="DX44:EJ44"/>
    <mergeCell ref="AQ44:BB44"/>
    <mergeCell ref="DX30:EJ30"/>
    <mergeCell ref="DX31:EJ31"/>
    <mergeCell ref="EK31:EW31"/>
    <mergeCell ref="BU44:CG44"/>
    <mergeCell ref="BC44:BT44"/>
    <mergeCell ref="CH32:CW32"/>
    <mergeCell ref="DK33:DW33"/>
    <mergeCell ref="BC32:BT32"/>
    <mergeCell ref="DK30:DW30"/>
    <mergeCell ref="AK30:AP30"/>
    <mergeCell ref="AQ30:BB30"/>
    <mergeCell ref="BC30:BT30"/>
    <mergeCell ref="AQ20:BB20"/>
    <mergeCell ref="BC20:BT20"/>
    <mergeCell ref="BU20:CG20"/>
    <mergeCell ref="AK24:AP24"/>
    <mergeCell ref="AQ24:BB24"/>
    <mergeCell ref="BC24:BT24"/>
    <mergeCell ref="BU24:CG24"/>
    <mergeCell ref="CH13:CW13"/>
    <mergeCell ref="CX13:DJ13"/>
    <mergeCell ref="DK13:DW13"/>
    <mergeCell ref="DK19:DW19"/>
    <mergeCell ref="DX19:EJ19"/>
    <mergeCell ref="DX16:EJ16"/>
    <mergeCell ref="DX15:EJ15"/>
    <mergeCell ref="CH15:CW15"/>
    <mergeCell ref="CX15:DJ15"/>
    <mergeCell ref="DK15:DW15"/>
    <mergeCell ref="A13:AJ13"/>
    <mergeCell ref="AK13:AP13"/>
    <mergeCell ref="AQ13:BB13"/>
    <mergeCell ref="BC13:BT13"/>
    <mergeCell ref="BU9:CG9"/>
    <mergeCell ref="CH9:CW9"/>
    <mergeCell ref="A11:AJ11"/>
    <mergeCell ref="AK11:AP11"/>
    <mergeCell ref="AQ11:BB11"/>
    <mergeCell ref="BC11:BT11"/>
    <mergeCell ref="CX9:DJ9"/>
    <mergeCell ref="DK9:DW9"/>
    <mergeCell ref="A9:AJ9"/>
    <mergeCell ref="AK9:AP9"/>
    <mergeCell ref="AQ9:BB9"/>
    <mergeCell ref="BC9:BT9"/>
    <mergeCell ref="BU11:CG11"/>
    <mergeCell ref="CH11:CW11"/>
    <mergeCell ref="CX11:DJ11"/>
    <mergeCell ref="DK11:DW11"/>
    <mergeCell ref="EX13:FJ13"/>
    <mergeCell ref="A15:AJ15"/>
    <mergeCell ref="AK15:AP15"/>
    <mergeCell ref="AQ15:BB15"/>
    <mergeCell ref="BC15:BT15"/>
    <mergeCell ref="BU15:CG15"/>
    <mergeCell ref="EK15:EW15"/>
    <mergeCell ref="EX15:FJ15"/>
    <mergeCell ref="A17:AJ17"/>
    <mergeCell ref="AK17:AP17"/>
    <mergeCell ref="AQ17:BB17"/>
    <mergeCell ref="BC17:BT17"/>
    <mergeCell ref="BU17:CG17"/>
    <mergeCell ref="CH17:CW17"/>
    <mergeCell ref="CX17:DJ17"/>
    <mergeCell ref="DK17:DW17"/>
    <mergeCell ref="A19:AJ19"/>
    <mergeCell ref="AK19:AP19"/>
    <mergeCell ref="AQ19:BB19"/>
    <mergeCell ref="BC19:BT19"/>
    <mergeCell ref="DK21:DW21"/>
    <mergeCell ref="DX21:EJ21"/>
    <mergeCell ref="CH21:CW21"/>
    <mergeCell ref="CX21:DJ21"/>
    <mergeCell ref="CH19:CW19"/>
    <mergeCell ref="CX19:DJ19"/>
    <mergeCell ref="BC25:BT25"/>
    <mergeCell ref="DX25:EJ25"/>
    <mergeCell ref="EK25:EW25"/>
    <mergeCell ref="BU25:CG25"/>
    <mergeCell ref="CH25:CW25"/>
    <mergeCell ref="DK25:DW25"/>
    <mergeCell ref="A29:AJ29"/>
    <mergeCell ref="AK29:AP29"/>
    <mergeCell ref="AQ29:BB29"/>
    <mergeCell ref="BC29:BT29"/>
    <mergeCell ref="BU29:CG29"/>
    <mergeCell ref="CH29:CW29"/>
    <mergeCell ref="DX29:EJ29"/>
    <mergeCell ref="EK29:EW29"/>
    <mergeCell ref="EX29:FJ29"/>
    <mergeCell ref="A31:AJ31"/>
    <mergeCell ref="AK31:AP31"/>
    <mergeCell ref="AQ31:BB31"/>
    <mergeCell ref="BC31:BT31"/>
    <mergeCell ref="BU31:CG31"/>
    <mergeCell ref="CH31:CW31"/>
    <mergeCell ref="CX31:DJ31"/>
    <mergeCell ref="DK31:DW31"/>
    <mergeCell ref="A33:AJ33"/>
    <mergeCell ref="AK33:AP33"/>
    <mergeCell ref="AQ33:BB33"/>
    <mergeCell ref="BC33:BT33"/>
    <mergeCell ref="EX44:FJ44"/>
    <mergeCell ref="BU33:CG33"/>
    <mergeCell ref="CH33:CW33"/>
    <mergeCell ref="CX33:DJ33"/>
    <mergeCell ref="DX38:EJ38"/>
    <mergeCell ref="A46:AJ46"/>
    <mergeCell ref="AK46:AP46"/>
    <mergeCell ref="AQ46:BB46"/>
    <mergeCell ref="BC46:BT46"/>
    <mergeCell ref="DK44:DW44"/>
    <mergeCell ref="CH44:CW44"/>
    <mergeCell ref="CX44:DJ44"/>
    <mergeCell ref="A44:AJ44"/>
    <mergeCell ref="AK44:AP44"/>
    <mergeCell ref="BU46:CG46"/>
    <mergeCell ref="BU45:CG45"/>
    <mergeCell ref="CH45:CW45"/>
    <mergeCell ref="CX45:DJ45"/>
    <mergeCell ref="EK49:EW49"/>
    <mergeCell ref="CH49:CW49"/>
    <mergeCell ref="CX49:DJ49"/>
    <mergeCell ref="DX45:EJ45"/>
    <mergeCell ref="DX48:EJ48"/>
    <mergeCell ref="EX49:FJ49"/>
    <mergeCell ref="DK47:DW47"/>
    <mergeCell ref="DK46:DW46"/>
    <mergeCell ref="EK47:EW47"/>
    <mergeCell ref="EX47:FJ47"/>
    <mergeCell ref="DX46:EJ46"/>
    <mergeCell ref="EK46:EW46"/>
    <mergeCell ref="EX46:FJ46"/>
    <mergeCell ref="EK48:EW48"/>
    <mergeCell ref="EX48:FJ48"/>
    <mergeCell ref="CH38:CW38"/>
    <mergeCell ref="CX38:DJ38"/>
    <mergeCell ref="DK38:DW38"/>
    <mergeCell ref="DK49:DW49"/>
    <mergeCell ref="DK48:DW48"/>
    <mergeCell ref="DK45:DW45"/>
    <mergeCell ref="CH46:CW46"/>
    <mergeCell ref="CX46:DJ46"/>
    <mergeCell ref="DK41:DW41"/>
    <mergeCell ref="DK42:DW42"/>
    <mergeCell ref="BC38:BT38"/>
    <mergeCell ref="DX49:EJ49"/>
    <mergeCell ref="A49:AJ49"/>
    <mergeCell ref="AK49:AP49"/>
    <mergeCell ref="AQ49:BB49"/>
    <mergeCell ref="BC49:BT49"/>
    <mergeCell ref="DX47:EJ47"/>
    <mergeCell ref="BU47:CG47"/>
    <mergeCell ref="BU38:CG38"/>
    <mergeCell ref="BU49:CG49"/>
    <mergeCell ref="A39:AJ39"/>
    <mergeCell ref="AK38:AP38"/>
    <mergeCell ref="AK39:AP39"/>
    <mergeCell ref="AQ38:BB38"/>
    <mergeCell ref="AQ39:BB39"/>
    <mergeCell ref="A38:AJ38"/>
    <mergeCell ref="EX39:FJ39"/>
    <mergeCell ref="BC39:BT39"/>
    <mergeCell ref="BU39:CG39"/>
    <mergeCell ref="CH39:CW39"/>
    <mergeCell ref="CX39:DJ39"/>
    <mergeCell ref="DK39:DW39"/>
    <mergeCell ref="DX39:EJ39"/>
  </mergeCells>
  <printOptions/>
  <pageMargins left="0.3937007874015748" right="0.15748031496062992" top="0.7874015748031497" bottom="0.2755905511811024" header="0.1968503937007874" footer="0.1968503937007874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7"/>
  <sheetViews>
    <sheetView tabSelected="1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V7" sqref="AV7:BK8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6.62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1.75390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56</v>
      </c>
    </row>
    <row r="2" spans="1:166" ht="19.5" customHeight="1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</row>
    <row r="3" spans="1:166" ht="11.25" customHeight="1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  <c r="AP3" s="41" t="s">
        <v>17</v>
      </c>
      <c r="AQ3" s="42"/>
      <c r="AR3" s="42"/>
      <c r="AS3" s="42"/>
      <c r="AT3" s="42"/>
      <c r="AU3" s="43"/>
      <c r="AV3" s="41" t="s">
        <v>68</v>
      </c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3"/>
      <c r="BL3" s="41" t="s">
        <v>54</v>
      </c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3"/>
      <c r="CF3" s="49" t="s">
        <v>18</v>
      </c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1"/>
      <c r="ET3" s="41" t="s">
        <v>22</v>
      </c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</row>
    <row r="4" spans="1:166" ht="3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6"/>
      <c r="AP4" s="44"/>
      <c r="AQ4" s="45"/>
      <c r="AR4" s="45"/>
      <c r="AS4" s="45"/>
      <c r="AT4" s="45"/>
      <c r="AU4" s="46"/>
      <c r="AV4" s="44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6"/>
      <c r="BL4" s="44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/>
      <c r="CF4" s="50" t="s">
        <v>75</v>
      </c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1"/>
      <c r="CW4" s="49" t="s">
        <v>19</v>
      </c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1"/>
      <c r="DN4" s="49" t="s">
        <v>20</v>
      </c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1"/>
      <c r="EE4" s="49" t="s">
        <v>21</v>
      </c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1"/>
      <c r="ET4" s="44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</row>
    <row r="5" spans="1:166" ht="12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6"/>
      <c r="AP5" s="38">
        <v>2</v>
      </c>
      <c r="AQ5" s="39"/>
      <c r="AR5" s="39"/>
      <c r="AS5" s="39"/>
      <c r="AT5" s="39"/>
      <c r="AU5" s="40"/>
      <c r="AV5" s="38">
        <v>3</v>
      </c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40"/>
      <c r="BL5" s="38">
        <v>4</v>
      </c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40"/>
      <c r="CF5" s="38">
        <v>5</v>
      </c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40"/>
      <c r="CW5" s="38">
        <v>6</v>
      </c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40"/>
      <c r="DN5" s="38">
        <v>7</v>
      </c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40"/>
      <c r="EE5" s="38">
        <v>8</v>
      </c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40"/>
      <c r="ET5" s="38">
        <v>9</v>
      </c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1:166" ht="17.25" customHeight="1">
      <c r="A6" s="123" t="s">
        <v>71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4"/>
      <c r="AP6" s="125" t="s">
        <v>34</v>
      </c>
      <c r="AQ6" s="126"/>
      <c r="AR6" s="126"/>
      <c r="AS6" s="126"/>
      <c r="AT6" s="126"/>
      <c r="AU6" s="126"/>
      <c r="AV6" s="70" t="s">
        <v>39</v>
      </c>
      <c r="AW6" s="70"/>
      <c r="AX6" s="70"/>
      <c r="AY6" s="70"/>
      <c r="AZ6" s="70"/>
      <c r="BA6" s="70"/>
      <c r="BB6" s="70"/>
      <c r="BC6" s="70"/>
      <c r="BD6" s="70"/>
      <c r="BE6" s="71"/>
      <c r="BF6" s="72"/>
      <c r="BG6" s="72"/>
      <c r="BH6" s="72"/>
      <c r="BI6" s="72"/>
      <c r="BJ6" s="72"/>
      <c r="BK6" s="73"/>
      <c r="BL6" s="127">
        <f>SUM(BL7,BL34,BL38)</f>
        <v>8586948900</v>
      </c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>
        <f>SUM(CF7,CF34,CF44)</f>
        <v>363751033.02</v>
      </c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>
        <f>SUM(CW7,CW38,CW44)</f>
        <v>0</v>
      </c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9">
        <v>0</v>
      </c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1"/>
      <c r="EE6" s="127">
        <f>SUM(CF6,CW6,DN6)</f>
        <v>363751033.02</v>
      </c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>
        <f>SUM(BL6,-EE6)</f>
        <v>8223197866.98</v>
      </c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8"/>
    </row>
    <row r="7" spans="1:166" ht="12.75" customHeight="1">
      <c r="A7" s="144" t="s">
        <v>16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5"/>
      <c r="AP7" s="80" t="s">
        <v>35</v>
      </c>
      <c r="AQ7" s="81"/>
      <c r="AR7" s="81"/>
      <c r="AS7" s="81"/>
      <c r="AT7" s="81"/>
      <c r="AU7" s="146"/>
      <c r="AV7" s="148" t="s">
        <v>39</v>
      </c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50"/>
      <c r="BL7" s="132">
        <f>SUM(BL10,BL13,BL16,BL19,BL21,BL23,BL31,BL29)</f>
        <v>8586948900</v>
      </c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>
        <f>SUM(CF10,CF13,CF16,CF19,CF21,CF23,CF29,CF31)</f>
        <v>-1418558390.25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4"/>
      <c r="CW7" s="138">
        <v>0</v>
      </c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40"/>
      <c r="DN7" s="132">
        <v>0</v>
      </c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4"/>
      <c r="EE7" s="132">
        <f>SUM(CF7:ED8)</f>
        <v>-1418558390.25</v>
      </c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4"/>
      <c r="ET7" s="132">
        <f>SUM(BL7,-EE7)</f>
        <v>10005507290.25</v>
      </c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54"/>
    </row>
    <row r="8" spans="1:166" ht="12.75" customHeight="1">
      <c r="A8" s="156" t="s">
        <v>159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7"/>
      <c r="AP8" s="58"/>
      <c r="AQ8" s="59"/>
      <c r="AR8" s="59"/>
      <c r="AS8" s="59"/>
      <c r="AT8" s="59"/>
      <c r="AU8" s="147"/>
      <c r="AV8" s="151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3"/>
      <c r="BL8" s="135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7"/>
      <c r="CF8" s="135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7"/>
      <c r="CW8" s="141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3"/>
      <c r="DN8" s="135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7"/>
      <c r="EE8" s="135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7"/>
      <c r="ET8" s="135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55"/>
    </row>
    <row r="9" spans="1:166" ht="12" customHeight="1">
      <c r="A9" s="158" t="s">
        <v>36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  <c r="AP9" s="80"/>
      <c r="AQ9" s="81"/>
      <c r="AR9" s="81"/>
      <c r="AS9" s="81"/>
      <c r="AT9" s="81"/>
      <c r="AU9" s="146"/>
      <c r="AV9" s="148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50"/>
      <c r="BL9" s="138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40"/>
      <c r="CF9" s="138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40"/>
      <c r="CW9" s="138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40"/>
      <c r="DN9" s="138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40"/>
      <c r="EE9" s="138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40"/>
      <c r="ET9" s="138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60"/>
    </row>
    <row r="10" spans="1:166" ht="24.75" customHeight="1">
      <c r="A10" s="262" t="s">
        <v>240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3"/>
      <c r="AP10" s="52" t="s">
        <v>35</v>
      </c>
      <c r="AQ10" s="53"/>
      <c r="AR10" s="53"/>
      <c r="AS10" s="53"/>
      <c r="AT10" s="53"/>
      <c r="AU10" s="264"/>
      <c r="AV10" s="265" t="s">
        <v>234</v>
      </c>
      <c r="AW10" s="265"/>
      <c r="AX10" s="265"/>
      <c r="AY10" s="265"/>
      <c r="AZ10" s="265"/>
      <c r="BA10" s="265"/>
      <c r="BB10" s="265"/>
      <c r="BC10" s="265"/>
      <c r="BD10" s="265"/>
      <c r="BE10" s="187"/>
      <c r="BF10" s="266"/>
      <c r="BG10" s="266"/>
      <c r="BH10" s="266"/>
      <c r="BI10" s="266"/>
      <c r="BJ10" s="266"/>
      <c r="BK10" s="267"/>
      <c r="BL10" s="190">
        <f>SUM(BL11:CE12)</f>
        <v>6600000000</v>
      </c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>
        <f>SUM(CF11:CV12)</f>
        <v>0</v>
      </c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90">
        <f>SUM(CF10)</f>
        <v>0</v>
      </c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>
        <f>SUM(BL10,-EE10)</f>
        <v>6600000000</v>
      </c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1"/>
    </row>
    <row r="11" spans="1:166" ht="30" customHeight="1">
      <c r="A11" s="167" t="s">
        <v>235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8"/>
      <c r="AP11" s="52" t="s">
        <v>35</v>
      </c>
      <c r="AQ11" s="53"/>
      <c r="AR11" s="53"/>
      <c r="AS11" s="53"/>
      <c r="AT11" s="53"/>
      <c r="AU11" s="264"/>
      <c r="AV11" s="171" t="s">
        <v>236</v>
      </c>
      <c r="AW11" s="171"/>
      <c r="AX11" s="171"/>
      <c r="AY11" s="171"/>
      <c r="AZ11" s="171"/>
      <c r="BA11" s="171"/>
      <c r="BB11" s="171"/>
      <c r="BC11" s="171"/>
      <c r="BD11" s="171"/>
      <c r="BE11" s="172"/>
      <c r="BF11" s="173"/>
      <c r="BG11" s="173"/>
      <c r="BH11" s="173"/>
      <c r="BI11" s="173"/>
      <c r="BJ11" s="173"/>
      <c r="BK11" s="174"/>
      <c r="BL11" s="161">
        <v>7900000000</v>
      </c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>
        <v>0</v>
      </c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>
        <f>SUM(CF11)</f>
        <v>0</v>
      </c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>
        <f>SUM(BL11,-EE11)</f>
        <v>7900000000</v>
      </c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86"/>
    </row>
    <row r="12" spans="1:166" ht="32.25" customHeight="1">
      <c r="A12" s="167" t="s">
        <v>238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8"/>
      <c r="AP12" s="169" t="s">
        <v>35</v>
      </c>
      <c r="AQ12" s="170"/>
      <c r="AR12" s="170"/>
      <c r="AS12" s="170"/>
      <c r="AT12" s="170"/>
      <c r="AU12" s="170"/>
      <c r="AV12" s="171" t="s">
        <v>237</v>
      </c>
      <c r="AW12" s="171"/>
      <c r="AX12" s="171"/>
      <c r="AY12" s="171"/>
      <c r="AZ12" s="171"/>
      <c r="BA12" s="171"/>
      <c r="BB12" s="171"/>
      <c r="BC12" s="171"/>
      <c r="BD12" s="171"/>
      <c r="BE12" s="172"/>
      <c r="BF12" s="173"/>
      <c r="BG12" s="173"/>
      <c r="BH12" s="173"/>
      <c r="BI12" s="173"/>
      <c r="BJ12" s="173"/>
      <c r="BK12" s="174"/>
      <c r="BL12" s="161">
        <v>-1300000000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>
        <v>0</v>
      </c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>
        <f>SUM(CF12)</f>
        <v>0</v>
      </c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>
        <f>SUM(BL12,-EE12)</f>
        <v>-1300000000</v>
      </c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86"/>
    </row>
    <row r="13" spans="1:166" ht="24" customHeight="1">
      <c r="A13" s="262" t="s">
        <v>241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3"/>
      <c r="AP13" s="52" t="s">
        <v>35</v>
      </c>
      <c r="AQ13" s="53"/>
      <c r="AR13" s="53"/>
      <c r="AS13" s="53"/>
      <c r="AT13" s="53"/>
      <c r="AU13" s="264"/>
      <c r="AV13" s="265" t="s">
        <v>110</v>
      </c>
      <c r="AW13" s="265"/>
      <c r="AX13" s="265"/>
      <c r="AY13" s="265"/>
      <c r="AZ13" s="265"/>
      <c r="BA13" s="265"/>
      <c r="BB13" s="265"/>
      <c r="BC13" s="265"/>
      <c r="BD13" s="265"/>
      <c r="BE13" s="187"/>
      <c r="BF13" s="266"/>
      <c r="BG13" s="266"/>
      <c r="BH13" s="266"/>
      <c r="BI13" s="266"/>
      <c r="BJ13" s="266"/>
      <c r="BK13" s="267"/>
      <c r="BL13" s="190">
        <f>SUM(BL14:CE15)</f>
        <v>1900000000</v>
      </c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>
        <f>SUM(CF14:CV15)</f>
        <v>-1430000000</v>
      </c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90">
        <f aca="true" t="shared" si="0" ref="EE13:EE25">SUM(CF13)</f>
        <v>-1430000000</v>
      </c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>
        <f>SUM(BL13,-EE13)</f>
        <v>3330000000</v>
      </c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1"/>
    </row>
    <row r="14" spans="1:166" ht="26.25" customHeight="1">
      <c r="A14" s="167" t="s">
        <v>111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8"/>
      <c r="AP14" s="52" t="s">
        <v>35</v>
      </c>
      <c r="AQ14" s="53"/>
      <c r="AR14" s="53"/>
      <c r="AS14" s="53"/>
      <c r="AT14" s="53"/>
      <c r="AU14" s="264"/>
      <c r="AV14" s="171" t="s">
        <v>112</v>
      </c>
      <c r="AW14" s="171"/>
      <c r="AX14" s="171"/>
      <c r="AY14" s="171"/>
      <c r="AZ14" s="171"/>
      <c r="BA14" s="171"/>
      <c r="BB14" s="171"/>
      <c r="BC14" s="171"/>
      <c r="BD14" s="171"/>
      <c r="BE14" s="172"/>
      <c r="BF14" s="173"/>
      <c r="BG14" s="173"/>
      <c r="BH14" s="173"/>
      <c r="BI14" s="173"/>
      <c r="BJ14" s="173"/>
      <c r="BK14" s="174"/>
      <c r="BL14" s="161">
        <v>7000000000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>
        <v>1050000000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>
        <f t="shared" si="0"/>
        <v>1050000000</v>
      </c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>
        <f aca="true" t="shared" si="1" ref="ET14:ET20">SUM(BL14,-EE14)</f>
        <v>5950000000</v>
      </c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86"/>
    </row>
    <row r="15" spans="1:166" ht="27" customHeight="1">
      <c r="A15" s="167" t="s">
        <v>239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8"/>
      <c r="AP15" s="169" t="s">
        <v>35</v>
      </c>
      <c r="AQ15" s="170"/>
      <c r="AR15" s="170"/>
      <c r="AS15" s="170"/>
      <c r="AT15" s="170"/>
      <c r="AU15" s="170"/>
      <c r="AV15" s="171" t="s">
        <v>113</v>
      </c>
      <c r="AW15" s="171"/>
      <c r="AX15" s="171"/>
      <c r="AY15" s="171"/>
      <c r="AZ15" s="171"/>
      <c r="BA15" s="171"/>
      <c r="BB15" s="171"/>
      <c r="BC15" s="171"/>
      <c r="BD15" s="171"/>
      <c r="BE15" s="172"/>
      <c r="BF15" s="173"/>
      <c r="BG15" s="173"/>
      <c r="BH15" s="173"/>
      <c r="BI15" s="173"/>
      <c r="BJ15" s="173"/>
      <c r="BK15" s="174"/>
      <c r="BL15" s="161">
        <v>-5100000000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>
        <v>-2480000000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>
        <f t="shared" si="0"/>
        <v>-2480000000</v>
      </c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>
        <f t="shared" si="1"/>
        <v>-2620000000</v>
      </c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86"/>
    </row>
    <row r="16" spans="1:166" s="25" customFormat="1" ht="39" customHeight="1">
      <c r="A16" s="262" t="s">
        <v>242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3"/>
      <c r="AP16" s="268" t="s">
        <v>35</v>
      </c>
      <c r="AQ16" s="269"/>
      <c r="AR16" s="269"/>
      <c r="AS16" s="269"/>
      <c r="AT16" s="269"/>
      <c r="AU16" s="269"/>
      <c r="AV16" s="265" t="s">
        <v>115</v>
      </c>
      <c r="AW16" s="265"/>
      <c r="AX16" s="265"/>
      <c r="AY16" s="265"/>
      <c r="AZ16" s="265"/>
      <c r="BA16" s="265"/>
      <c r="BB16" s="265"/>
      <c r="BC16" s="265"/>
      <c r="BD16" s="265"/>
      <c r="BE16" s="187"/>
      <c r="BF16" s="266"/>
      <c r="BG16" s="266"/>
      <c r="BH16" s="266"/>
      <c r="BI16" s="266"/>
      <c r="BJ16" s="266"/>
      <c r="BK16" s="267"/>
      <c r="BL16" s="190">
        <f>SUM(BL17:CE18)</f>
        <v>0</v>
      </c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>
        <f>SUM(CF17:CF18)</f>
        <v>0</v>
      </c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>
        <f t="shared" si="0"/>
        <v>0</v>
      </c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>
        <f t="shared" si="1"/>
        <v>0</v>
      </c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1"/>
    </row>
    <row r="17" spans="1:166" ht="24.75" customHeight="1">
      <c r="A17" s="167" t="s">
        <v>114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9" t="s">
        <v>35</v>
      </c>
      <c r="AQ17" s="170"/>
      <c r="AR17" s="170"/>
      <c r="AS17" s="170"/>
      <c r="AT17" s="170"/>
      <c r="AU17" s="170"/>
      <c r="AV17" s="171" t="s">
        <v>116</v>
      </c>
      <c r="AW17" s="171"/>
      <c r="AX17" s="171"/>
      <c r="AY17" s="171"/>
      <c r="AZ17" s="171"/>
      <c r="BA17" s="171"/>
      <c r="BB17" s="171"/>
      <c r="BC17" s="171"/>
      <c r="BD17" s="171"/>
      <c r="BE17" s="172"/>
      <c r="BF17" s="173"/>
      <c r="BG17" s="173"/>
      <c r="BH17" s="173"/>
      <c r="BI17" s="173"/>
      <c r="BJ17" s="173"/>
      <c r="BK17" s="174"/>
      <c r="BL17" s="161">
        <v>5300000000</v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>
        <v>0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>
        <f t="shared" si="0"/>
        <v>0</v>
      </c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>
        <f t="shared" si="1"/>
        <v>5300000000</v>
      </c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86"/>
    </row>
    <row r="18" spans="1:166" ht="28.5" customHeight="1">
      <c r="A18" s="167" t="s">
        <v>243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9" t="s">
        <v>35</v>
      </c>
      <c r="AQ18" s="170"/>
      <c r="AR18" s="170"/>
      <c r="AS18" s="170"/>
      <c r="AT18" s="170"/>
      <c r="AU18" s="170"/>
      <c r="AV18" s="171" t="s">
        <v>117</v>
      </c>
      <c r="AW18" s="171"/>
      <c r="AX18" s="171"/>
      <c r="AY18" s="171"/>
      <c r="AZ18" s="171"/>
      <c r="BA18" s="171"/>
      <c r="BB18" s="171"/>
      <c r="BC18" s="171"/>
      <c r="BD18" s="171"/>
      <c r="BE18" s="172"/>
      <c r="BF18" s="173"/>
      <c r="BG18" s="173"/>
      <c r="BH18" s="173"/>
      <c r="BI18" s="173"/>
      <c r="BJ18" s="173"/>
      <c r="BK18" s="174"/>
      <c r="BL18" s="161">
        <v>-5300000000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>
        <v>0</v>
      </c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>
        <f t="shared" si="0"/>
        <v>0</v>
      </c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>
        <f t="shared" si="1"/>
        <v>-5300000000</v>
      </c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86"/>
    </row>
    <row r="19" spans="1:166" s="25" customFormat="1" ht="60" customHeight="1">
      <c r="A19" s="262" t="s">
        <v>118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8" t="s">
        <v>35</v>
      </c>
      <c r="AQ19" s="269"/>
      <c r="AR19" s="269"/>
      <c r="AS19" s="269"/>
      <c r="AT19" s="269"/>
      <c r="AU19" s="269"/>
      <c r="AV19" s="265" t="s">
        <v>119</v>
      </c>
      <c r="AW19" s="265"/>
      <c r="AX19" s="265"/>
      <c r="AY19" s="265"/>
      <c r="AZ19" s="265"/>
      <c r="BA19" s="265"/>
      <c r="BB19" s="265"/>
      <c r="BC19" s="265"/>
      <c r="BD19" s="265"/>
      <c r="BE19" s="187"/>
      <c r="BF19" s="266"/>
      <c r="BG19" s="266"/>
      <c r="BH19" s="266"/>
      <c r="BI19" s="266"/>
      <c r="BJ19" s="266"/>
      <c r="BK19" s="267"/>
      <c r="BL19" s="190">
        <f>SUM(BL20)</f>
        <v>-44289000</v>
      </c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>
        <f>SUM(CF20)</f>
        <v>0</v>
      </c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>
        <f t="shared" si="0"/>
        <v>0</v>
      </c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>
        <f t="shared" si="1"/>
        <v>-44289000</v>
      </c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1"/>
    </row>
    <row r="20" spans="1:166" ht="50.25" customHeight="1">
      <c r="A20" s="167" t="s">
        <v>118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9" t="s">
        <v>35</v>
      </c>
      <c r="AQ20" s="170"/>
      <c r="AR20" s="170"/>
      <c r="AS20" s="170"/>
      <c r="AT20" s="170"/>
      <c r="AU20" s="170"/>
      <c r="AV20" s="171" t="s">
        <v>120</v>
      </c>
      <c r="AW20" s="171"/>
      <c r="AX20" s="171"/>
      <c r="AY20" s="171"/>
      <c r="AZ20" s="171"/>
      <c r="BA20" s="171"/>
      <c r="BB20" s="171"/>
      <c r="BC20" s="171"/>
      <c r="BD20" s="171"/>
      <c r="BE20" s="172"/>
      <c r="BF20" s="173"/>
      <c r="BG20" s="173"/>
      <c r="BH20" s="173"/>
      <c r="BI20" s="173"/>
      <c r="BJ20" s="173"/>
      <c r="BK20" s="174"/>
      <c r="BL20" s="161">
        <v>-44289000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>
        <v>0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>
        <f t="shared" si="0"/>
        <v>0</v>
      </c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>
        <f t="shared" si="1"/>
        <v>-44289000</v>
      </c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86"/>
    </row>
    <row r="21" spans="1:166" ht="61.5" customHeight="1">
      <c r="A21" s="262" t="s">
        <v>121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8" t="s">
        <v>35</v>
      </c>
      <c r="AQ21" s="269"/>
      <c r="AR21" s="269"/>
      <c r="AS21" s="269"/>
      <c r="AT21" s="269"/>
      <c r="AU21" s="269"/>
      <c r="AV21" s="265" t="s">
        <v>122</v>
      </c>
      <c r="AW21" s="265"/>
      <c r="AX21" s="265"/>
      <c r="AY21" s="265"/>
      <c r="AZ21" s="265"/>
      <c r="BA21" s="265"/>
      <c r="BB21" s="265"/>
      <c r="BC21" s="265"/>
      <c r="BD21" s="265"/>
      <c r="BE21" s="187"/>
      <c r="BF21" s="266"/>
      <c r="BG21" s="266"/>
      <c r="BH21" s="266"/>
      <c r="BI21" s="266"/>
      <c r="BJ21" s="266"/>
      <c r="BK21" s="267"/>
      <c r="BL21" s="190">
        <f>SUM(BL22)</f>
        <v>-3960000</v>
      </c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>
        <f>SUM(CF22)</f>
        <v>0</v>
      </c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>
        <f>SUM(CF21)</f>
        <v>0</v>
      </c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>
        <f>SUM(BL21,-EE21)</f>
        <v>-3960000</v>
      </c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1"/>
    </row>
    <row r="22" spans="1:166" ht="62.25" customHeight="1">
      <c r="A22" s="167" t="s">
        <v>121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9" t="s">
        <v>35</v>
      </c>
      <c r="AQ22" s="170"/>
      <c r="AR22" s="170"/>
      <c r="AS22" s="170"/>
      <c r="AT22" s="170"/>
      <c r="AU22" s="170"/>
      <c r="AV22" s="171" t="s">
        <v>123</v>
      </c>
      <c r="AW22" s="171"/>
      <c r="AX22" s="171"/>
      <c r="AY22" s="171"/>
      <c r="AZ22" s="171"/>
      <c r="BA22" s="171"/>
      <c r="BB22" s="171"/>
      <c r="BC22" s="171"/>
      <c r="BD22" s="171"/>
      <c r="BE22" s="172"/>
      <c r="BF22" s="173"/>
      <c r="BG22" s="173"/>
      <c r="BH22" s="173"/>
      <c r="BI22" s="173"/>
      <c r="BJ22" s="173"/>
      <c r="BK22" s="174"/>
      <c r="BL22" s="161">
        <v>-3960000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>
        <v>0</v>
      </c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>
        <f>SUM(CF22)</f>
        <v>0</v>
      </c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>
        <f>SUM(BL22,-EE22)</f>
        <v>-3960000</v>
      </c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86"/>
    </row>
    <row r="23" spans="1:166" s="25" customFormat="1" ht="24" customHeight="1">
      <c r="A23" s="262" t="s">
        <v>124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8" t="s">
        <v>35</v>
      </c>
      <c r="AQ23" s="269"/>
      <c r="AR23" s="269"/>
      <c r="AS23" s="269"/>
      <c r="AT23" s="269"/>
      <c r="AU23" s="269"/>
      <c r="AV23" s="265" t="s">
        <v>125</v>
      </c>
      <c r="AW23" s="265"/>
      <c r="AX23" s="265"/>
      <c r="AY23" s="265"/>
      <c r="AZ23" s="265"/>
      <c r="BA23" s="265"/>
      <c r="BB23" s="265"/>
      <c r="BC23" s="265"/>
      <c r="BD23" s="265"/>
      <c r="BE23" s="187"/>
      <c r="BF23" s="266"/>
      <c r="BG23" s="266"/>
      <c r="BH23" s="266"/>
      <c r="BI23" s="266"/>
      <c r="BJ23" s="266"/>
      <c r="BK23" s="267"/>
      <c r="BL23" s="190">
        <f>SUM(BL24+BL26)</f>
        <v>374678000</v>
      </c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>
        <f>SUM(CF24,CF26)</f>
        <v>11441609.75</v>
      </c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>
        <f>SUM(CF23)</f>
        <v>11441609.75</v>
      </c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>
        <f>SUM(BL23,-CF23)</f>
        <v>363236390.25</v>
      </c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1"/>
    </row>
    <row r="24" spans="1:166" s="26" customFormat="1" ht="22.5" customHeight="1">
      <c r="A24" s="270" t="s">
        <v>126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1"/>
      <c r="AP24" s="272" t="s">
        <v>35</v>
      </c>
      <c r="AQ24" s="273"/>
      <c r="AR24" s="273"/>
      <c r="AS24" s="273"/>
      <c r="AT24" s="273"/>
      <c r="AU24" s="273"/>
      <c r="AV24" s="274" t="s">
        <v>127</v>
      </c>
      <c r="AW24" s="274"/>
      <c r="AX24" s="274"/>
      <c r="AY24" s="274"/>
      <c r="AZ24" s="274"/>
      <c r="BA24" s="274"/>
      <c r="BB24" s="274"/>
      <c r="BC24" s="274"/>
      <c r="BD24" s="274"/>
      <c r="BE24" s="275"/>
      <c r="BF24" s="276"/>
      <c r="BG24" s="276"/>
      <c r="BH24" s="276"/>
      <c r="BI24" s="276"/>
      <c r="BJ24" s="276"/>
      <c r="BK24" s="277"/>
      <c r="BL24" s="278">
        <f>SUM(BL25:CE25)</f>
        <v>6841000</v>
      </c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80"/>
      <c r="CF24" s="278">
        <f>SUM(CF25:CW25)</f>
        <v>4100000</v>
      </c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2"/>
      <c r="CW24" s="278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80"/>
      <c r="DN24" s="278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80"/>
      <c r="EE24" s="278">
        <f t="shared" si="0"/>
        <v>4100000</v>
      </c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80"/>
      <c r="ET24" s="278">
        <f aca="true" t="shared" si="2" ref="ET24:ET29">SUM(BL24,-EE24)</f>
        <v>2741000</v>
      </c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1"/>
      <c r="FG24" s="281"/>
      <c r="FH24" s="281"/>
      <c r="FI24" s="281"/>
      <c r="FJ24" s="283"/>
    </row>
    <row r="25" spans="1:166" ht="28.5" customHeight="1">
      <c r="A25" s="167" t="s">
        <v>128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9" t="s">
        <v>35</v>
      </c>
      <c r="AQ25" s="170"/>
      <c r="AR25" s="170"/>
      <c r="AS25" s="170"/>
      <c r="AT25" s="170"/>
      <c r="AU25" s="170"/>
      <c r="AV25" s="171" t="s">
        <v>129</v>
      </c>
      <c r="AW25" s="171"/>
      <c r="AX25" s="171"/>
      <c r="AY25" s="171"/>
      <c r="AZ25" s="171"/>
      <c r="BA25" s="171"/>
      <c r="BB25" s="171"/>
      <c r="BC25" s="171"/>
      <c r="BD25" s="171"/>
      <c r="BE25" s="172"/>
      <c r="BF25" s="173"/>
      <c r="BG25" s="173"/>
      <c r="BH25" s="173"/>
      <c r="BI25" s="173"/>
      <c r="BJ25" s="173"/>
      <c r="BK25" s="174"/>
      <c r="BL25" s="161">
        <v>6841000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>
        <v>4100000</v>
      </c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>
        <f t="shared" si="0"/>
        <v>4100000</v>
      </c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>
        <f t="shared" si="2"/>
        <v>2741000</v>
      </c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86"/>
    </row>
    <row r="26" spans="1:166" s="26" customFormat="1" ht="35.25" customHeight="1">
      <c r="A26" s="270" t="s">
        <v>130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2" t="s">
        <v>35</v>
      </c>
      <c r="AQ26" s="273"/>
      <c r="AR26" s="273"/>
      <c r="AS26" s="273"/>
      <c r="AT26" s="273"/>
      <c r="AU26" s="273"/>
      <c r="AV26" s="275" t="s">
        <v>131</v>
      </c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5"/>
      <c r="BL26" s="278">
        <f>SUM(BL27:CE28)</f>
        <v>367837000</v>
      </c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80"/>
      <c r="CF26" s="278">
        <f>SUM(CF27,CF28)</f>
        <v>7341609.75</v>
      </c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80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>
        <f aca="true" t="shared" si="3" ref="EE26:EE31">SUM(CF26)</f>
        <v>7341609.75</v>
      </c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78">
        <f t="shared" si="2"/>
        <v>360495390.25</v>
      </c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3"/>
    </row>
    <row r="27" spans="1:166" ht="33.75" customHeight="1">
      <c r="A27" s="167" t="s">
        <v>132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9" t="s">
        <v>35</v>
      </c>
      <c r="AQ27" s="170"/>
      <c r="AR27" s="170"/>
      <c r="AS27" s="170"/>
      <c r="AT27" s="170"/>
      <c r="AU27" s="170"/>
      <c r="AV27" s="171" t="s">
        <v>133</v>
      </c>
      <c r="AW27" s="171"/>
      <c r="AX27" s="171"/>
      <c r="AY27" s="171"/>
      <c r="AZ27" s="171"/>
      <c r="BA27" s="171"/>
      <c r="BB27" s="171"/>
      <c r="BC27" s="171"/>
      <c r="BD27" s="171"/>
      <c r="BE27" s="172"/>
      <c r="BF27" s="173"/>
      <c r="BG27" s="173"/>
      <c r="BH27" s="173"/>
      <c r="BI27" s="173"/>
      <c r="BJ27" s="173"/>
      <c r="BK27" s="174"/>
      <c r="BL27" s="161">
        <v>250000000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>
        <v>0</v>
      </c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>
        <f t="shared" si="3"/>
        <v>0</v>
      </c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>
        <f t="shared" si="2"/>
        <v>250000000</v>
      </c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86"/>
    </row>
    <row r="28" spans="1:166" ht="26.25" customHeight="1">
      <c r="A28" s="167" t="s">
        <v>134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9" t="s">
        <v>35</v>
      </c>
      <c r="AQ28" s="170"/>
      <c r="AR28" s="170"/>
      <c r="AS28" s="170"/>
      <c r="AT28" s="170"/>
      <c r="AU28" s="170"/>
      <c r="AV28" s="171" t="s">
        <v>135</v>
      </c>
      <c r="AW28" s="171"/>
      <c r="AX28" s="171"/>
      <c r="AY28" s="171"/>
      <c r="AZ28" s="171"/>
      <c r="BA28" s="171"/>
      <c r="BB28" s="171"/>
      <c r="BC28" s="171"/>
      <c r="BD28" s="171"/>
      <c r="BE28" s="172"/>
      <c r="BF28" s="173"/>
      <c r="BG28" s="173"/>
      <c r="BH28" s="173"/>
      <c r="BI28" s="173"/>
      <c r="BJ28" s="173"/>
      <c r="BK28" s="174"/>
      <c r="BL28" s="161">
        <v>117837000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>
        <v>7341609.75</v>
      </c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>
        <f t="shared" si="3"/>
        <v>7341609.75</v>
      </c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>
        <f t="shared" si="2"/>
        <v>110495390.25</v>
      </c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86"/>
    </row>
    <row r="29" spans="1:166" ht="35.25" customHeight="1">
      <c r="A29" s="262" t="s">
        <v>136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169" t="s">
        <v>35</v>
      </c>
      <c r="AQ29" s="170"/>
      <c r="AR29" s="170"/>
      <c r="AS29" s="170"/>
      <c r="AT29" s="170"/>
      <c r="AU29" s="170"/>
      <c r="AV29" s="265" t="s">
        <v>137</v>
      </c>
      <c r="AW29" s="265"/>
      <c r="AX29" s="265"/>
      <c r="AY29" s="265"/>
      <c r="AZ29" s="265"/>
      <c r="BA29" s="265"/>
      <c r="BB29" s="265"/>
      <c r="BC29" s="265"/>
      <c r="BD29" s="265"/>
      <c r="BE29" s="187"/>
      <c r="BF29" s="266"/>
      <c r="BG29" s="266"/>
      <c r="BH29" s="266"/>
      <c r="BI29" s="266"/>
      <c r="BJ29" s="266"/>
      <c r="BK29" s="267"/>
      <c r="BL29" s="175">
        <f>SUM(BL30:CE30)</f>
        <v>-250000000</v>
      </c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7"/>
      <c r="CF29" s="175">
        <f>SUM(CF30)</f>
        <v>0</v>
      </c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7"/>
      <c r="CW29" s="162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  <c r="DN29" s="162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4"/>
      <c r="EE29" s="175">
        <f t="shared" si="3"/>
        <v>0</v>
      </c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7"/>
      <c r="ET29" s="175">
        <f t="shared" si="2"/>
        <v>-250000000</v>
      </c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7"/>
      <c r="FF29" s="287"/>
      <c r="FG29" s="287"/>
      <c r="FH29" s="287"/>
      <c r="FI29" s="287"/>
      <c r="FJ29" s="288"/>
    </row>
    <row r="30" spans="1:166" ht="36" customHeight="1">
      <c r="A30" s="167" t="s">
        <v>138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9" t="s">
        <v>35</v>
      </c>
      <c r="AQ30" s="170"/>
      <c r="AR30" s="170"/>
      <c r="AS30" s="170"/>
      <c r="AT30" s="170"/>
      <c r="AU30" s="170"/>
      <c r="AV30" s="171" t="s">
        <v>139</v>
      </c>
      <c r="AW30" s="171"/>
      <c r="AX30" s="171"/>
      <c r="AY30" s="171"/>
      <c r="AZ30" s="171"/>
      <c r="BA30" s="171"/>
      <c r="BB30" s="171"/>
      <c r="BC30" s="171"/>
      <c r="BD30" s="171"/>
      <c r="BE30" s="172"/>
      <c r="BF30" s="173"/>
      <c r="BG30" s="173"/>
      <c r="BH30" s="173"/>
      <c r="BI30" s="173"/>
      <c r="BJ30" s="173"/>
      <c r="BK30" s="174"/>
      <c r="BL30" s="161">
        <v>-250000000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2">
        <v>0</v>
      </c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4"/>
      <c r="CW30" s="162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  <c r="DN30" s="162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4"/>
      <c r="EE30" s="162">
        <f t="shared" si="3"/>
        <v>0</v>
      </c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4"/>
      <c r="ET30" s="161">
        <f>SUM(BL30,-EE30)</f>
        <v>-250000000</v>
      </c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86"/>
    </row>
    <row r="31" spans="1:166" s="25" customFormat="1" ht="31.5" customHeight="1">
      <c r="A31" s="262" t="s">
        <v>140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8" t="s">
        <v>35</v>
      </c>
      <c r="AQ31" s="269"/>
      <c r="AR31" s="269"/>
      <c r="AS31" s="269"/>
      <c r="AT31" s="269"/>
      <c r="AU31" s="269"/>
      <c r="AV31" s="265" t="s">
        <v>141</v>
      </c>
      <c r="AW31" s="265"/>
      <c r="AX31" s="265"/>
      <c r="AY31" s="265"/>
      <c r="AZ31" s="265"/>
      <c r="BA31" s="265"/>
      <c r="BB31" s="265"/>
      <c r="BC31" s="265"/>
      <c r="BD31" s="265"/>
      <c r="BE31" s="187"/>
      <c r="BF31" s="266"/>
      <c r="BG31" s="266"/>
      <c r="BH31" s="266"/>
      <c r="BI31" s="266"/>
      <c r="BJ31" s="266"/>
      <c r="BK31" s="267"/>
      <c r="BL31" s="190">
        <f>BL33</f>
        <v>10519900</v>
      </c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>
        <f>SUM(CF33,CF32)</f>
        <v>0</v>
      </c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>
        <f t="shared" si="3"/>
        <v>0</v>
      </c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>
        <f>SUM(BL31,-EE31)</f>
        <v>10519900</v>
      </c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1"/>
    </row>
    <row r="32" spans="1:166" ht="24" customHeight="1" hidden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8"/>
      <c r="AP32" s="169"/>
      <c r="AQ32" s="170"/>
      <c r="AR32" s="170"/>
      <c r="AS32" s="170"/>
      <c r="AT32" s="170"/>
      <c r="AU32" s="170"/>
      <c r="AV32" s="171"/>
      <c r="AW32" s="171"/>
      <c r="AX32" s="171"/>
      <c r="AY32" s="171"/>
      <c r="AZ32" s="171"/>
      <c r="BA32" s="171"/>
      <c r="BB32" s="171"/>
      <c r="BC32" s="171"/>
      <c r="BD32" s="171"/>
      <c r="BE32" s="172"/>
      <c r="BF32" s="173"/>
      <c r="BG32" s="173"/>
      <c r="BH32" s="173"/>
      <c r="BI32" s="173"/>
      <c r="BJ32" s="173"/>
      <c r="BK32" s="174"/>
      <c r="BL32" s="175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7"/>
      <c r="CF32" s="162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4"/>
      <c r="CW32" s="162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4"/>
      <c r="DN32" s="162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4"/>
      <c r="EE32" s="162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4"/>
      <c r="ET32" s="162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6"/>
    </row>
    <row r="33" spans="1:166" ht="27.75" customHeight="1">
      <c r="A33" s="167" t="s">
        <v>142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9" t="s">
        <v>35</v>
      </c>
      <c r="AQ33" s="170"/>
      <c r="AR33" s="170"/>
      <c r="AS33" s="170"/>
      <c r="AT33" s="170"/>
      <c r="AU33" s="170"/>
      <c r="AV33" s="171" t="s">
        <v>143</v>
      </c>
      <c r="AW33" s="171"/>
      <c r="AX33" s="171"/>
      <c r="AY33" s="171"/>
      <c r="AZ33" s="171"/>
      <c r="BA33" s="171"/>
      <c r="BB33" s="171"/>
      <c r="BC33" s="171"/>
      <c r="BD33" s="171"/>
      <c r="BE33" s="172"/>
      <c r="BF33" s="173"/>
      <c r="BG33" s="173"/>
      <c r="BH33" s="173"/>
      <c r="BI33" s="173"/>
      <c r="BJ33" s="173"/>
      <c r="BK33" s="174"/>
      <c r="BL33" s="161">
        <v>10519900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>
        <v>0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>
        <f>SUM(CF33)</f>
        <v>0</v>
      </c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>
        <f>SUM(BL33,-EE33)</f>
        <v>10519900</v>
      </c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86"/>
    </row>
    <row r="34" spans="1:166" ht="15" customHeight="1">
      <c r="A34" s="192" t="s">
        <v>69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69" t="s">
        <v>37</v>
      </c>
      <c r="AQ34" s="170"/>
      <c r="AR34" s="170"/>
      <c r="AS34" s="170"/>
      <c r="AT34" s="170"/>
      <c r="AU34" s="170"/>
      <c r="AV34" s="98" t="s">
        <v>39</v>
      </c>
      <c r="AW34" s="98"/>
      <c r="AX34" s="98"/>
      <c r="AY34" s="98"/>
      <c r="AZ34" s="98"/>
      <c r="BA34" s="98"/>
      <c r="BB34" s="98"/>
      <c r="BC34" s="98"/>
      <c r="BD34" s="98"/>
      <c r="BE34" s="183"/>
      <c r="BF34" s="184"/>
      <c r="BG34" s="184"/>
      <c r="BH34" s="184"/>
      <c r="BI34" s="184"/>
      <c r="BJ34" s="184"/>
      <c r="BK34" s="185"/>
      <c r="BL34" s="161">
        <v>0</v>
      </c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>
        <v>0</v>
      </c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>
        <v>0</v>
      </c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>
        <v>0</v>
      </c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>
        <v>0</v>
      </c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>
        <v>0</v>
      </c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86"/>
    </row>
    <row r="35" spans="1:166" ht="15" customHeight="1">
      <c r="A35" s="158" t="s">
        <v>36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9"/>
      <c r="AP35" s="80"/>
      <c r="AQ35" s="81"/>
      <c r="AR35" s="81"/>
      <c r="AS35" s="81"/>
      <c r="AT35" s="81"/>
      <c r="AU35" s="146"/>
      <c r="AV35" s="178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80"/>
      <c r="BL35" s="138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40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86"/>
    </row>
    <row r="36" spans="1:166" ht="15" customHeight="1" hidden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69"/>
      <c r="AQ36" s="170"/>
      <c r="AR36" s="170"/>
      <c r="AS36" s="170"/>
      <c r="AT36" s="170"/>
      <c r="AU36" s="170"/>
      <c r="AV36" s="98"/>
      <c r="AW36" s="98"/>
      <c r="AX36" s="98"/>
      <c r="AY36" s="98"/>
      <c r="AZ36" s="98"/>
      <c r="BA36" s="98"/>
      <c r="BB36" s="98"/>
      <c r="BC36" s="98"/>
      <c r="BD36" s="98"/>
      <c r="BE36" s="183"/>
      <c r="BF36" s="184"/>
      <c r="BG36" s="184"/>
      <c r="BH36" s="184"/>
      <c r="BI36" s="184"/>
      <c r="BJ36" s="184"/>
      <c r="BK36" s="185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41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3"/>
      <c r="CW36" s="141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3"/>
      <c r="DN36" s="141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3"/>
      <c r="EE36" s="141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3"/>
      <c r="ET36" s="141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81"/>
    </row>
    <row r="37" spans="1:166" ht="7.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69"/>
      <c r="AQ37" s="170"/>
      <c r="AR37" s="170"/>
      <c r="AS37" s="170"/>
      <c r="AT37" s="170"/>
      <c r="AU37" s="170"/>
      <c r="AV37" s="98"/>
      <c r="AW37" s="98"/>
      <c r="AX37" s="98"/>
      <c r="AY37" s="98"/>
      <c r="AZ37" s="98"/>
      <c r="BA37" s="98"/>
      <c r="BB37" s="98"/>
      <c r="BC37" s="98"/>
      <c r="BD37" s="98"/>
      <c r="BE37" s="183"/>
      <c r="BF37" s="184"/>
      <c r="BG37" s="184"/>
      <c r="BH37" s="184"/>
      <c r="BI37" s="184"/>
      <c r="BJ37" s="184"/>
      <c r="BK37" s="185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86"/>
    </row>
    <row r="38" spans="1:166" ht="15.75" customHeight="1">
      <c r="A38" s="167" t="s">
        <v>144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9" t="s">
        <v>38</v>
      </c>
      <c r="AQ38" s="170"/>
      <c r="AR38" s="170"/>
      <c r="AS38" s="170"/>
      <c r="AT38" s="170"/>
      <c r="AU38" s="170"/>
      <c r="AV38" s="172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4"/>
      <c r="BL38" s="190">
        <f>SUM(BL40,BL42)</f>
        <v>0</v>
      </c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 t="s">
        <v>39</v>
      </c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>
        <f>SUM(CW40,CW42)</f>
        <v>-900000000</v>
      </c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75">
        <v>0</v>
      </c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7"/>
      <c r="EE38" s="190">
        <f>SUM(CW38:ED38)</f>
        <v>-900000000</v>
      </c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>
        <f>SUM(BL38,-EE38)</f>
        <v>900000000</v>
      </c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1"/>
    </row>
    <row r="39" spans="1:166" ht="31.5" customHeight="1" hidden="1">
      <c r="A39" s="167" t="s">
        <v>145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9" t="s">
        <v>38</v>
      </c>
      <c r="AQ39" s="170"/>
      <c r="AR39" s="170"/>
      <c r="AS39" s="170"/>
      <c r="AT39" s="170"/>
      <c r="AU39" s="170"/>
      <c r="AV39" s="187" t="s">
        <v>146</v>
      </c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9"/>
      <c r="BL39" s="175">
        <v>2400000000</v>
      </c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7"/>
      <c r="CF39" s="161" t="s">
        <v>39</v>
      </c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90">
        <f>SUM(CW41,CW43)</f>
        <v>-900000000</v>
      </c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>
        <f>SUM(CW39)</f>
        <v>-900000000</v>
      </c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>
        <f>SUM(BL39,-EE39)</f>
        <v>3300000000</v>
      </c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1"/>
    </row>
    <row r="40" spans="1:166" ht="14.25" customHeight="1">
      <c r="A40" s="192" t="s">
        <v>76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69" t="s">
        <v>40</v>
      </c>
      <c r="AQ40" s="170"/>
      <c r="AR40" s="170"/>
      <c r="AS40" s="170"/>
      <c r="AT40" s="170"/>
      <c r="AU40" s="170"/>
      <c r="AV40" s="171" t="s">
        <v>147</v>
      </c>
      <c r="AW40" s="171"/>
      <c r="AX40" s="171"/>
      <c r="AY40" s="171"/>
      <c r="AZ40" s="171"/>
      <c r="BA40" s="171"/>
      <c r="BB40" s="171"/>
      <c r="BC40" s="171"/>
      <c r="BD40" s="171"/>
      <c r="BE40" s="172"/>
      <c r="BF40" s="173"/>
      <c r="BG40" s="173"/>
      <c r="BH40" s="173"/>
      <c r="BI40" s="173"/>
      <c r="BJ40" s="173"/>
      <c r="BK40" s="174"/>
      <c r="BL40" s="161">
        <f>SUM(BL41)</f>
        <v>0</v>
      </c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 t="s">
        <v>39</v>
      </c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>
        <f>SUM(CW41)</f>
        <v>-900000000</v>
      </c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2">
        <v>0</v>
      </c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4"/>
      <c r="EE40" s="161">
        <f>SUM(CW40:ED40)</f>
        <v>-900000000</v>
      </c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 t="s">
        <v>39</v>
      </c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86"/>
    </row>
    <row r="41" spans="1:166" ht="24.75" customHeight="1">
      <c r="A41" s="167" t="s">
        <v>148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9" t="s">
        <v>40</v>
      </c>
      <c r="AQ41" s="170"/>
      <c r="AR41" s="170"/>
      <c r="AS41" s="170"/>
      <c r="AT41" s="170"/>
      <c r="AU41" s="170"/>
      <c r="AV41" s="171" t="s">
        <v>147</v>
      </c>
      <c r="AW41" s="171"/>
      <c r="AX41" s="171"/>
      <c r="AY41" s="171"/>
      <c r="AZ41" s="171"/>
      <c r="BA41" s="171"/>
      <c r="BB41" s="171"/>
      <c r="BC41" s="171"/>
      <c r="BD41" s="171"/>
      <c r="BE41" s="172"/>
      <c r="BF41" s="173"/>
      <c r="BG41" s="173"/>
      <c r="BH41" s="173"/>
      <c r="BI41" s="173"/>
      <c r="BJ41" s="173"/>
      <c r="BK41" s="174"/>
      <c r="BL41" s="161">
        <v>0</v>
      </c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 t="s">
        <v>39</v>
      </c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2">
        <v>-900000000</v>
      </c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4"/>
      <c r="DN41" s="162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4"/>
      <c r="EE41" s="162">
        <f>SUM(CW41:ED41)</f>
        <v>-900000000</v>
      </c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4"/>
      <c r="ET41" s="161" t="s">
        <v>39</v>
      </c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86"/>
    </row>
    <row r="42" spans="1:166" ht="15" customHeight="1">
      <c r="A42" s="192" t="s">
        <v>77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69" t="s">
        <v>41</v>
      </c>
      <c r="AQ42" s="170"/>
      <c r="AR42" s="170"/>
      <c r="AS42" s="170"/>
      <c r="AT42" s="170"/>
      <c r="AU42" s="170"/>
      <c r="AV42" s="171" t="s">
        <v>149</v>
      </c>
      <c r="AW42" s="171"/>
      <c r="AX42" s="171"/>
      <c r="AY42" s="171"/>
      <c r="AZ42" s="171"/>
      <c r="BA42" s="171"/>
      <c r="BB42" s="171"/>
      <c r="BC42" s="171"/>
      <c r="BD42" s="171"/>
      <c r="BE42" s="172"/>
      <c r="BF42" s="173"/>
      <c r="BG42" s="173"/>
      <c r="BH42" s="173"/>
      <c r="BI42" s="173"/>
      <c r="BJ42" s="173"/>
      <c r="BK42" s="174"/>
      <c r="BL42" s="161">
        <v>0</v>
      </c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 t="s">
        <v>39</v>
      </c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>
        <f>SUM(CW43)</f>
        <v>0</v>
      </c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>
        <f>SUM(CW42)</f>
        <v>0</v>
      </c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 t="s">
        <v>39</v>
      </c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86"/>
    </row>
    <row r="43" spans="1:166" ht="21.75" customHeight="1">
      <c r="A43" s="167" t="s">
        <v>150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9" t="s">
        <v>41</v>
      </c>
      <c r="AQ43" s="170"/>
      <c r="AR43" s="170"/>
      <c r="AS43" s="170"/>
      <c r="AT43" s="170"/>
      <c r="AU43" s="170"/>
      <c r="AV43" s="171" t="s">
        <v>149</v>
      </c>
      <c r="AW43" s="171"/>
      <c r="AX43" s="171"/>
      <c r="AY43" s="171"/>
      <c r="AZ43" s="171"/>
      <c r="BA43" s="171"/>
      <c r="BB43" s="171"/>
      <c r="BC43" s="171"/>
      <c r="BD43" s="171"/>
      <c r="BE43" s="172"/>
      <c r="BF43" s="173"/>
      <c r="BG43" s="173"/>
      <c r="BH43" s="173"/>
      <c r="BI43" s="173"/>
      <c r="BJ43" s="173"/>
      <c r="BK43" s="174"/>
      <c r="BL43" s="161">
        <v>0</v>
      </c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 t="s">
        <v>39</v>
      </c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>
        <v>0</v>
      </c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>
        <f>SUM(CW43)</f>
        <v>0</v>
      </c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 t="s">
        <v>39</v>
      </c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86"/>
    </row>
    <row r="44" spans="1:166" ht="22.5" customHeight="1" thickBot="1">
      <c r="A44" s="196" t="s">
        <v>51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7" t="s">
        <v>42</v>
      </c>
      <c r="AQ44" s="198"/>
      <c r="AR44" s="198"/>
      <c r="AS44" s="198"/>
      <c r="AT44" s="198"/>
      <c r="AU44" s="198"/>
      <c r="AV44" s="199" t="s">
        <v>39</v>
      </c>
      <c r="AW44" s="199"/>
      <c r="AX44" s="199"/>
      <c r="AY44" s="199"/>
      <c r="AZ44" s="199"/>
      <c r="BA44" s="199"/>
      <c r="BB44" s="199"/>
      <c r="BC44" s="199"/>
      <c r="BD44" s="199"/>
      <c r="BE44" s="200"/>
      <c r="BF44" s="201"/>
      <c r="BG44" s="201"/>
      <c r="BH44" s="201"/>
      <c r="BI44" s="201"/>
      <c r="BJ44" s="201"/>
      <c r="BK44" s="202"/>
      <c r="BL44" s="194" t="s">
        <v>39</v>
      </c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3">
        <f>SUM(CF50)</f>
        <v>1782309423.27</v>
      </c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>
        <f>SUM(CW50,CW54)</f>
        <v>900000000</v>
      </c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>
        <f>SUM(CF44,CW44)</f>
        <v>2682309423.27</v>
      </c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4" t="s">
        <v>39</v>
      </c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5"/>
    </row>
    <row r="45" spans="1:166" ht="11.2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11" t="s">
        <v>57</v>
      </c>
    </row>
    <row r="46" spans="1:165" ht="3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6" ht="11.25" customHeight="1">
      <c r="A47" s="42" t="s">
        <v>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3"/>
      <c r="AP47" s="41" t="s">
        <v>17</v>
      </c>
      <c r="AQ47" s="42"/>
      <c r="AR47" s="42"/>
      <c r="AS47" s="42"/>
      <c r="AT47" s="42"/>
      <c r="AU47" s="43"/>
      <c r="AV47" s="41" t="s">
        <v>68</v>
      </c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3"/>
      <c r="BL47" s="41" t="s">
        <v>49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3"/>
      <c r="CF47" s="49" t="s">
        <v>18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1"/>
      <c r="ET47" s="41" t="s">
        <v>22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</row>
    <row r="48" spans="1:166" ht="33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6"/>
      <c r="AP48" s="44"/>
      <c r="AQ48" s="45"/>
      <c r="AR48" s="45"/>
      <c r="AS48" s="45"/>
      <c r="AT48" s="45"/>
      <c r="AU48" s="46"/>
      <c r="AV48" s="44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6"/>
      <c r="BL48" s="44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6"/>
      <c r="CF48" s="50" t="s">
        <v>75</v>
      </c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1"/>
      <c r="CW48" s="49" t="s">
        <v>19</v>
      </c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1"/>
      <c r="DN48" s="49" t="s">
        <v>20</v>
      </c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1"/>
      <c r="EE48" s="49" t="s">
        <v>21</v>
      </c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1"/>
      <c r="ET48" s="44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</row>
    <row r="49" spans="1:166" ht="12" thickBot="1">
      <c r="A49" s="65">
        <v>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38">
        <v>2</v>
      </c>
      <c r="AQ49" s="39"/>
      <c r="AR49" s="39"/>
      <c r="AS49" s="39"/>
      <c r="AT49" s="39"/>
      <c r="AU49" s="40"/>
      <c r="AV49" s="38">
        <v>3</v>
      </c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0"/>
      <c r="BL49" s="38">
        <v>4</v>
      </c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40"/>
      <c r="CF49" s="38">
        <v>5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40"/>
      <c r="CW49" s="38">
        <v>6</v>
      </c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40"/>
      <c r="DN49" s="38">
        <v>7</v>
      </c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40"/>
      <c r="EE49" s="38">
        <v>8</v>
      </c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40"/>
      <c r="ET49" s="38">
        <v>9</v>
      </c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</row>
    <row r="50" spans="1:166" ht="33" customHeight="1">
      <c r="A50" s="203" t="s">
        <v>73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4"/>
      <c r="AP50" s="205" t="s">
        <v>48</v>
      </c>
      <c r="AQ50" s="72"/>
      <c r="AR50" s="72"/>
      <c r="AS50" s="72"/>
      <c r="AT50" s="72"/>
      <c r="AU50" s="73"/>
      <c r="AV50" s="206" t="s">
        <v>39</v>
      </c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8"/>
      <c r="BL50" s="206" t="s">
        <v>39</v>
      </c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8"/>
      <c r="CF50" s="206">
        <f>SUM(CF51,CF53)</f>
        <v>1782309423.27</v>
      </c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8"/>
      <c r="CW50" s="206">
        <f>SUM(CW51,CW53)</f>
        <v>900000000</v>
      </c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8"/>
      <c r="DN50" s="206" t="s">
        <v>39</v>
      </c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8"/>
      <c r="EE50" s="206">
        <f>SUM(EE51,EE53)</f>
        <v>2682309423.27</v>
      </c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8"/>
      <c r="ET50" s="206" t="s">
        <v>39</v>
      </c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9"/>
    </row>
    <row r="51" spans="1:166" ht="15" customHeight="1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9"/>
      <c r="AP51" s="210" t="s">
        <v>43</v>
      </c>
      <c r="AQ51" s="149"/>
      <c r="AR51" s="149"/>
      <c r="AS51" s="149"/>
      <c r="AT51" s="149"/>
      <c r="AU51" s="150"/>
      <c r="AV51" s="138" t="s">
        <v>39</v>
      </c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40"/>
      <c r="BL51" s="138" t="s">
        <v>39</v>
      </c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40"/>
      <c r="CF51" s="138">
        <v>-1447162792.62</v>
      </c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40"/>
      <c r="CW51" s="138">
        <v>0</v>
      </c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40"/>
      <c r="DN51" s="138" t="s">
        <v>39</v>
      </c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40"/>
      <c r="EE51" s="138">
        <f>SUM(CF51:DM52)</f>
        <v>-1447162792.62</v>
      </c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40"/>
      <c r="ET51" s="138" t="s">
        <v>39</v>
      </c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60"/>
    </row>
    <row r="52" spans="1:166" ht="13.5" customHeight="1">
      <c r="A52" s="203" t="s">
        <v>53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1"/>
      <c r="AQ52" s="152"/>
      <c r="AR52" s="152"/>
      <c r="AS52" s="152"/>
      <c r="AT52" s="152"/>
      <c r="AU52" s="153"/>
      <c r="AV52" s="141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3"/>
      <c r="BL52" s="141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3"/>
      <c r="CF52" s="141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3"/>
      <c r="CW52" s="141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3"/>
      <c r="DN52" s="141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3"/>
      <c r="EE52" s="141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3"/>
      <c r="ET52" s="141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81"/>
    </row>
    <row r="53" spans="1:166" ht="18" customHeight="1" thickBot="1">
      <c r="A53" s="213" t="s">
        <v>52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5"/>
      <c r="AP53" s="36" t="s">
        <v>44</v>
      </c>
      <c r="AQ53" s="37"/>
      <c r="AR53" s="37"/>
      <c r="AS53" s="37"/>
      <c r="AT53" s="37"/>
      <c r="AU53" s="37"/>
      <c r="AV53" s="194" t="s">
        <v>39</v>
      </c>
      <c r="AW53" s="194"/>
      <c r="AX53" s="194"/>
      <c r="AY53" s="194"/>
      <c r="AZ53" s="194"/>
      <c r="BA53" s="194"/>
      <c r="BB53" s="194"/>
      <c r="BC53" s="194"/>
      <c r="BD53" s="194"/>
      <c r="BE53" s="216"/>
      <c r="BF53" s="217"/>
      <c r="BG53" s="217"/>
      <c r="BH53" s="217"/>
      <c r="BI53" s="217"/>
      <c r="BJ53" s="217"/>
      <c r="BK53" s="218"/>
      <c r="BL53" s="194" t="s">
        <v>39</v>
      </c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>
        <v>3229472215.89</v>
      </c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289">
        <v>900000000</v>
      </c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194" t="s">
        <v>39</v>
      </c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>
        <f>SUM(CF53:DM53)</f>
        <v>4129472215.89</v>
      </c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 t="s">
        <v>39</v>
      </c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5"/>
    </row>
    <row r="54" spans="1:166" ht="22.5" customHeight="1">
      <c r="A54" s="196" t="s">
        <v>74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219" t="s">
        <v>45</v>
      </c>
      <c r="AQ54" s="70"/>
      <c r="AR54" s="70"/>
      <c r="AS54" s="70"/>
      <c r="AT54" s="70"/>
      <c r="AU54" s="70"/>
      <c r="AV54" s="220" t="s">
        <v>39</v>
      </c>
      <c r="AW54" s="220"/>
      <c r="AX54" s="220"/>
      <c r="AY54" s="220"/>
      <c r="AZ54" s="220"/>
      <c r="BA54" s="220"/>
      <c r="BB54" s="220"/>
      <c r="BC54" s="220"/>
      <c r="BD54" s="220"/>
      <c r="BE54" s="206"/>
      <c r="BF54" s="207"/>
      <c r="BG54" s="207"/>
      <c r="BH54" s="207"/>
      <c r="BI54" s="207"/>
      <c r="BJ54" s="207"/>
      <c r="BK54" s="208"/>
      <c r="BL54" s="220" t="s">
        <v>39</v>
      </c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 t="s">
        <v>39</v>
      </c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>
        <f>SUM(CW55,CW57)</f>
        <v>0</v>
      </c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>
        <f>SUM(EE55,EE57)</f>
        <v>0</v>
      </c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 t="s">
        <v>39</v>
      </c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1"/>
    </row>
    <row r="55" spans="1:166" ht="11.25" customHeight="1">
      <c r="A55" s="144" t="s">
        <v>16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5"/>
      <c r="AP55" s="210" t="s">
        <v>46</v>
      </c>
      <c r="AQ55" s="149"/>
      <c r="AR55" s="149"/>
      <c r="AS55" s="149"/>
      <c r="AT55" s="149"/>
      <c r="AU55" s="150"/>
      <c r="AV55" s="138" t="s">
        <v>39</v>
      </c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40"/>
      <c r="BL55" s="138" t="s">
        <v>39</v>
      </c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40"/>
      <c r="CF55" s="138" t="s">
        <v>39</v>
      </c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40"/>
      <c r="CW55" s="138">
        <v>900000000</v>
      </c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40"/>
      <c r="DN55" s="138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40"/>
      <c r="EE55" s="138">
        <f>SUM(CW55)</f>
        <v>900000000</v>
      </c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40"/>
      <c r="ET55" s="138" t="s">
        <v>39</v>
      </c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60"/>
    </row>
    <row r="56" spans="1:166" ht="10.5" customHeight="1">
      <c r="A56" s="156" t="s">
        <v>157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7"/>
      <c r="AP56" s="211"/>
      <c r="AQ56" s="152"/>
      <c r="AR56" s="152"/>
      <c r="AS56" s="152"/>
      <c r="AT56" s="152"/>
      <c r="AU56" s="153"/>
      <c r="AV56" s="141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3"/>
      <c r="BL56" s="141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3"/>
      <c r="CF56" s="141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3"/>
      <c r="CW56" s="141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3"/>
      <c r="DN56" s="141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3"/>
      <c r="EE56" s="141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3"/>
      <c r="ET56" s="141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81"/>
    </row>
    <row r="57" spans="1:166" ht="14.25" customHeight="1">
      <c r="A57" s="222" t="s">
        <v>158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4"/>
      <c r="AP57" s="225" t="s">
        <v>47</v>
      </c>
      <c r="AQ57" s="226"/>
      <c r="AR57" s="226"/>
      <c r="AS57" s="226"/>
      <c r="AT57" s="226"/>
      <c r="AU57" s="226"/>
      <c r="AV57" s="227" t="s">
        <v>39</v>
      </c>
      <c r="AW57" s="227"/>
      <c r="AX57" s="227"/>
      <c r="AY57" s="227"/>
      <c r="AZ57" s="227"/>
      <c r="BA57" s="227"/>
      <c r="BB57" s="227"/>
      <c r="BC57" s="227"/>
      <c r="BD57" s="227"/>
      <c r="BE57" s="138"/>
      <c r="BF57" s="139"/>
      <c r="BG57" s="139"/>
      <c r="BH57" s="139"/>
      <c r="BI57" s="139"/>
      <c r="BJ57" s="139"/>
      <c r="BK57" s="140"/>
      <c r="BL57" s="227" t="s">
        <v>39</v>
      </c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 t="s">
        <v>39</v>
      </c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138">
        <v>-900000000</v>
      </c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40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>
        <f>SUM(CW57)</f>
        <v>-900000000</v>
      </c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 t="s">
        <v>39</v>
      </c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9"/>
    </row>
    <row r="58" spans="1:166" ht="1.5" customHeight="1" thickBo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2"/>
      <c r="AP58" s="233"/>
      <c r="AQ58" s="234"/>
      <c r="AR58" s="234"/>
      <c r="AS58" s="234"/>
      <c r="AT58" s="234"/>
      <c r="AU58" s="234"/>
      <c r="AV58" s="235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6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6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8"/>
      <c r="CW58" s="290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2"/>
      <c r="DN58" s="236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6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8"/>
      <c r="ET58" s="236"/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39"/>
    </row>
    <row r="59" ht="11.25"/>
    <row r="60" ht="11.25"/>
    <row r="61" spans="1:166" ht="11.25">
      <c r="A61" s="1" t="s">
        <v>7</v>
      </c>
      <c r="M61" s="1" t="s">
        <v>151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7"/>
      <c r="AF61" s="4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BA61" s="86" t="s">
        <v>161</v>
      </c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F61" s="1" t="s">
        <v>27</v>
      </c>
      <c r="DC61" s="1" t="s">
        <v>162</v>
      </c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4"/>
    </row>
    <row r="62" spans="1:166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 t="s">
        <v>152</v>
      </c>
      <c r="P62" s="19"/>
      <c r="Q62" s="2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4"/>
      <c r="AK62" s="228" t="s">
        <v>9</v>
      </c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BA62" s="228" t="s">
        <v>10</v>
      </c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1"/>
      <c r="CF62" s="1" t="s">
        <v>28</v>
      </c>
      <c r="DC62" s="1" t="s">
        <v>163</v>
      </c>
      <c r="EI62" s="22"/>
      <c r="EJ62" s="22"/>
      <c r="EK62" s="22"/>
      <c r="EL62" s="23"/>
      <c r="EM62" s="23"/>
      <c r="EN62" s="23"/>
      <c r="EO62" s="23"/>
      <c r="EP62" s="22"/>
      <c r="EQ62" s="23"/>
      <c r="ER62" s="23"/>
      <c r="ES62" s="23"/>
      <c r="ET62" s="19"/>
      <c r="EU62" s="19"/>
      <c r="EV62" s="19"/>
      <c r="EW62" s="19"/>
      <c r="EX62" s="23"/>
      <c r="EY62" s="24" t="s">
        <v>165</v>
      </c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2"/>
    </row>
    <row r="63" spans="107:153" ht="11.25">
      <c r="DC63" s="1" t="s">
        <v>164</v>
      </c>
      <c r="DQ63" s="3"/>
      <c r="DR63" s="3"/>
      <c r="EG63" s="228" t="s">
        <v>9</v>
      </c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W63" s="21" t="s">
        <v>10</v>
      </c>
    </row>
    <row r="64" spans="1:144" ht="29.25" customHeight="1">
      <c r="A64" s="1" t="s">
        <v>8</v>
      </c>
      <c r="Q64" s="1" t="s">
        <v>153</v>
      </c>
      <c r="AI64" s="22"/>
      <c r="AJ64" s="22"/>
      <c r="AK64" s="22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BA64" s="86" t="s">
        <v>154</v>
      </c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</row>
    <row r="65" spans="17:166" ht="11.25">
      <c r="Q65" s="1" t="s">
        <v>155</v>
      </c>
      <c r="AF65" s="3"/>
      <c r="AG65" s="3"/>
      <c r="AL65" s="240" t="s">
        <v>9</v>
      </c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BA65" s="228" t="s">
        <v>10</v>
      </c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FJ65" s="4"/>
    </row>
    <row r="66" spans="17:166" ht="12" customHeight="1">
      <c r="Q66" s="1" t="s">
        <v>156</v>
      </c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FJ66" s="4"/>
    </row>
    <row r="67" spans="1:166" ht="13.5" customHeight="1">
      <c r="A67" s="87" t="s">
        <v>11</v>
      </c>
      <c r="B67" s="87"/>
      <c r="C67" s="152" t="s">
        <v>168</v>
      </c>
      <c r="D67" s="152"/>
      <c r="E67" s="152"/>
      <c r="F67" s="1" t="s">
        <v>11</v>
      </c>
      <c r="I67" s="86" t="s">
        <v>166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>
        <v>20</v>
      </c>
      <c r="Z67" s="87"/>
      <c r="AA67" s="87"/>
      <c r="AB67" s="87"/>
      <c r="AC67" s="88" t="s">
        <v>160</v>
      </c>
      <c r="AD67" s="88"/>
      <c r="AE67" s="88"/>
      <c r="AF67" s="1" t="s">
        <v>60</v>
      </c>
      <c r="CD67" s="5"/>
      <c r="CE67" s="5"/>
      <c r="CF67" s="5"/>
      <c r="CG67" s="5"/>
      <c r="CH67" s="5"/>
      <c r="CI67" s="4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4"/>
      <c r="CY67" s="4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4"/>
      <c r="DW67" s="4"/>
      <c r="DX67" s="13"/>
      <c r="DY67" s="13"/>
      <c r="DZ67" s="12"/>
      <c r="EA67" s="12"/>
      <c r="EB67" s="12"/>
      <c r="FD67" s="4"/>
      <c r="FE67" s="4"/>
      <c r="FF67" s="4"/>
      <c r="FG67" s="4"/>
      <c r="FH67" s="4"/>
      <c r="FI67" s="4"/>
      <c r="FJ67" s="4"/>
    </row>
    <row r="69" ht="6.75" customHeight="1"/>
    <row r="88" ht="11.25"/>
    <row r="89" ht="11.25"/>
    <row r="90" ht="11.25"/>
    <row r="91" ht="11.25"/>
    <row r="92" ht="11.25"/>
    <row r="93" ht="11.25"/>
    <row r="95" ht="11.25"/>
    <row r="96" ht="11.25"/>
    <row r="97" ht="11.25"/>
    <row r="99" ht="11.25"/>
    <row r="100" ht="11.25"/>
    <row r="101" ht="11.25"/>
  </sheetData>
  <sheetProtection/>
  <mergeCells count="459">
    <mergeCell ref="AC67:AE67"/>
    <mergeCell ref="A67:B67"/>
    <mergeCell ref="C67:E67"/>
    <mergeCell ref="I67:X67"/>
    <mergeCell ref="Y67:AB67"/>
    <mergeCell ref="AL64:AY64"/>
    <mergeCell ref="BA64:CA64"/>
    <mergeCell ref="AL65:AY65"/>
    <mergeCell ref="BA65:CA65"/>
    <mergeCell ref="BA61:CA61"/>
    <mergeCell ref="AK62:AY62"/>
    <mergeCell ref="BA62:BZ62"/>
    <mergeCell ref="EG63:ET63"/>
    <mergeCell ref="ET57:FJ57"/>
    <mergeCell ref="A58:AO58"/>
    <mergeCell ref="AP58:AU58"/>
    <mergeCell ref="AV58:BK58"/>
    <mergeCell ref="BL58:CE58"/>
    <mergeCell ref="CF58:CV58"/>
    <mergeCell ref="DN58:ED58"/>
    <mergeCell ref="EE58:ES58"/>
    <mergeCell ref="ET58:FJ58"/>
    <mergeCell ref="ET55:FJ56"/>
    <mergeCell ref="A56:AO56"/>
    <mergeCell ref="A57:AO57"/>
    <mergeCell ref="AP57:AU57"/>
    <mergeCell ref="AV57:BK57"/>
    <mergeCell ref="BL57:CE57"/>
    <mergeCell ref="CF57:CV57"/>
    <mergeCell ref="CW57:DM58"/>
    <mergeCell ref="DN57:ED57"/>
    <mergeCell ref="EE57:ES57"/>
    <mergeCell ref="CF55:CV56"/>
    <mergeCell ref="CW55:DM56"/>
    <mergeCell ref="DN55:ED56"/>
    <mergeCell ref="EE55:ES56"/>
    <mergeCell ref="A55:AO55"/>
    <mergeCell ref="AP55:AU56"/>
    <mergeCell ref="AV55:BK56"/>
    <mergeCell ref="BL55:CE56"/>
    <mergeCell ref="ET53:FJ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4:FJ54"/>
    <mergeCell ref="ET51:FJ52"/>
    <mergeCell ref="A52:AO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CF51:CV52"/>
    <mergeCell ref="CW51:DM52"/>
    <mergeCell ref="DN51:ED52"/>
    <mergeCell ref="EE51:ES52"/>
    <mergeCell ref="A51:AO51"/>
    <mergeCell ref="AP51:AU52"/>
    <mergeCell ref="AV51:BK52"/>
    <mergeCell ref="BL51:CE52"/>
    <mergeCell ref="ET49:FJ49"/>
    <mergeCell ref="A50:AO50"/>
    <mergeCell ref="AP50:AU50"/>
    <mergeCell ref="AV50:BK50"/>
    <mergeCell ref="BL50:CE50"/>
    <mergeCell ref="CF50:CV50"/>
    <mergeCell ref="CW50:DM50"/>
    <mergeCell ref="DN50:ED50"/>
    <mergeCell ref="EE50:ES50"/>
    <mergeCell ref="ET50:FJ50"/>
    <mergeCell ref="CF49:CV49"/>
    <mergeCell ref="CW49:DM49"/>
    <mergeCell ref="DN49:ED49"/>
    <mergeCell ref="EE49:ES49"/>
    <mergeCell ref="A49:AO49"/>
    <mergeCell ref="AP49:AU49"/>
    <mergeCell ref="AV49:BK49"/>
    <mergeCell ref="BL49:CE49"/>
    <mergeCell ref="CF47:ES47"/>
    <mergeCell ref="ET47:FJ48"/>
    <mergeCell ref="CF48:CV48"/>
    <mergeCell ref="CW48:DM48"/>
    <mergeCell ref="DN48:ED48"/>
    <mergeCell ref="EE48:ES48"/>
    <mergeCell ref="A47:AO48"/>
    <mergeCell ref="AP47:AU48"/>
    <mergeCell ref="AV47:BK48"/>
    <mergeCell ref="BL47:CE48"/>
    <mergeCell ref="ET43:FJ43"/>
    <mergeCell ref="A44:AO44"/>
    <mergeCell ref="AP44:AU44"/>
    <mergeCell ref="AV44:BK44"/>
    <mergeCell ref="BL44:CE44"/>
    <mergeCell ref="CF44:CV44"/>
    <mergeCell ref="CW44:DM44"/>
    <mergeCell ref="DN44:ED44"/>
    <mergeCell ref="EE44:ES44"/>
    <mergeCell ref="ET44:FJ44"/>
    <mergeCell ref="CF43:CV43"/>
    <mergeCell ref="CW43:DM43"/>
    <mergeCell ref="DN43:ED43"/>
    <mergeCell ref="EE43:ES43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CW42:DM42"/>
    <mergeCell ref="DN42:ED42"/>
    <mergeCell ref="EE42:ES42"/>
    <mergeCell ref="ET42:FJ42"/>
    <mergeCell ref="CF41:CV41"/>
    <mergeCell ref="CW41:DM41"/>
    <mergeCell ref="DN41:ED41"/>
    <mergeCell ref="EE41:ES41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F38:CV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7:AO37"/>
    <mergeCell ref="AP37:AU37"/>
    <mergeCell ref="AV37:BK37"/>
    <mergeCell ref="BL37:CE37"/>
    <mergeCell ref="ET35:FJ35"/>
    <mergeCell ref="A36:AO36"/>
    <mergeCell ref="AP36:AU36"/>
    <mergeCell ref="AV36:BK36"/>
    <mergeCell ref="BL36:CE36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5:AO35"/>
    <mergeCell ref="AP35:AU35"/>
    <mergeCell ref="AV35:BK35"/>
    <mergeCell ref="BL35:CE35"/>
    <mergeCell ref="ET33:FJ33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O33"/>
    <mergeCell ref="AP33:AU33"/>
    <mergeCell ref="AV33:BK33"/>
    <mergeCell ref="BL33:CE33"/>
    <mergeCell ref="ET31:FJ31"/>
    <mergeCell ref="A32:AO32"/>
    <mergeCell ref="AP32:AU32"/>
    <mergeCell ref="AV32:BK32"/>
    <mergeCell ref="BL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0:AO30"/>
    <mergeCell ref="AP30:AU30"/>
    <mergeCell ref="AV30:BK30"/>
    <mergeCell ref="BL30:CE30"/>
    <mergeCell ref="CF30:CV30"/>
    <mergeCell ref="A31:AO31"/>
    <mergeCell ref="AP31:AU31"/>
    <mergeCell ref="AV31:BK31"/>
    <mergeCell ref="BL31:CE31"/>
    <mergeCell ref="ET30:FJ30"/>
    <mergeCell ref="CF29:CV29"/>
    <mergeCell ref="CW29:DM29"/>
    <mergeCell ref="DN29:ED29"/>
    <mergeCell ref="EE29:ES29"/>
    <mergeCell ref="ET29:FJ29"/>
    <mergeCell ref="CW30:DM30"/>
    <mergeCell ref="DN30:ED30"/>
    <mergeCell ref="EE30:ES30"/>
    <mergeCell ref="CW28:DM28"/>
    <mergeCell ref="DN28:ED28"/>
    <mergeCell ref="EE28:ES28"/>
    <mergeCell ref="ET28:FJ28"/>
    <mergeCell ref="A29:AO29"/>
    <mergeCell ref="AP29:AU29"/>
    <mergeCell ref="AV29:BK29"/>
    <mergeCell ref="BL29:CE29"/>
    <mergeCell ref="A28:AO28"/>
    <mergeCell ref="AP28:AU28"/>
    <mergeCell ref="AV28:BK28"/>
    <mergeCell ref="BL28:CE28"/>
    <mergeCell ref="CF28:CV28"/>
    <mergeCell ref="EE27:ES27"/>
    <mergeCell ref="ET27:FJ27"/>
    <mergeCell ref="CF26:CV26"/>
    <mergeCell ref="CW26:DM26"/>
    <mergeCell ref="DN26:ED26"/>
    <mergeCell ref="EE26:ES26"/>
    <mergeCell ref="ET26:FJ26"/>
    <mergeCell ref="CF27:CV27"/>
    <mergeCell ref="CW27:DM27"/>
    <mergeCell ref="DN27:ED27"/>
    <mergeCell ref="A27:AO27"/>
    <mergeCell ref="AP27:AU27"/>
    <mergeCell ref="AV27:BK27"/>
    <mergeCell ref="BL27:CE27"/>
    <mergeCell ref="DN24:ED24"/>
    <mergeCell ref="EE24:ES24"/>
    <mergeCell ref="A26:AO26"/>
    <mergeCell ref="AP26:AU26"/>
    <mergeCell ref="AV26:BK26"/>
    <mergeCell ref="BL26:CE26"/>
    <mergeCell ref="AV24:BK24"/>
    <mergeCell ref="BL24:CE24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CW23:DM23"/>
    <mergeCell ref="DN23:ED23"/>
    <mergeCell ref="EE23:ES23"/>
    <mergeCell ref="ET23:FJ23"/>
    <mergeCell ref="A25:AO25"/>
    <mergeCell ref="AP25:AU25"/>
    <mergeCell ref="AV25:BK25"/>
    <mergeCell ref="BL25:CE25"/>
    <mergeCell ref="A24:AO24"/>
    <mergeCell ref="AP24:AU24"/>
    <mergeCell ref="A22:AO22"/>
    <mergeCell ref="AP22:AU22"/>
    <mergeCell ref="AV22:BK22"/>
    <mergeCell ref="BL22:CE22"/>
    <mergeCell ref="ET22:FJ22"/>
    <mergeCell ref="A23:AO23"/>
    <mergeCell ref="AP23:AU23"/>
    <mergeCell ref="AV23:BK23"/>
    <mergeCell ref="BL23:CE23"/>
    <mergeCell ref="CF23:CV23"/>
    <mergeCell ref="CW21:DM21"/>
    <mergeCell ref="DN21:ED21"/>
    <mergeCell ref="EE21:ES21"/>
    <mergeCell ref="ET21:FJ21"/>
    <mergeCell ref="CF22:CV22"/>
    <mergeCell ref="CW22:DM22"/>
    <mergeCell ref="DN22:ED22"/>
    <mergeCell ref="EE22:ES22"/>
    <mergeCell ref="A20:AO20"/>
    <mergeCell ref="AP20:AU20"/>
    <mergeCell ref="AV20:BK20"/>
    <mergeCell ref="BL20:CE20"/>
    <mergeCell ref="ET20:FJ20"/>
    <mergeCell ref="A21:AO21"/>
    <mergeCell ref="AP21:AU21"/>
    <mergeCell ref="AV21:BK21"/>
    <mergeCell ref="BL21:CE21"/>
    <mergeCell ref="CF21:CV21"/>
    <mergeCell ref="CW19:DM19"/>
    <mergeCell ref="DN19:ED19"/>
    <mergeCell ref="EE19:ES19"/>
    <mergeCell ref="ET19:FJ19"/>
    <mergeCell ref="CF20:CV20"/>
    <mergeCell ref="CW20:DM20"/>
    <mergeCell ref="DN20:ED20"/>
    <mergeCell ref="EE20:ES20"/>
    <mergeCell ref="A18:AO18"/>
    <mergeCell ref="AP18:AU18"/>
    <mergeCell ref="AV18:BK18"/>
    <mergeCell ref="BL18:CE18"/>
    <mergeCell ref="ET18:FJ18"/>
    <mergeCell ref="A19:AO19"/>
    <mergeCell ref="AP19:AU19"/>
    <mergeCell ref="AV19:BK19"/>
    <mergeCell ref="BL19:CE19"/>
    <mergeCell ref="CF19:CV19"/>
    <mergeCell ref="CW17:DM17"/>
    <mergeCell ref="DN17:ED17"/>
    <mergeCell ref="EE17:ES17"/>
    <mergeCell ref="ET17:FJ17"/>
    <mergeCell ref="CF18:CV18"/>
    <mergeCell ref="CW18:DM18"/>
    <mergeCell ref="DN18:ED18"/>
    <mergeCell ref="EE18:ES18"/>
    <mergeCell ref="A16:AO16"/>
    <mergeCell ref="AP16:AU16"/>
    <mergeCell ref="AV16:BK16"/>
    <mergeCell ref="BL16:CE16"/>
    <mergeCell ref="ET16:FJ16"/>
    <mergeCell ref="A17:AO17"/>
    <mergeCell ref="AP17:AU17"/>
    <mergeCell ref="AV17:BK17"/>
    <mergeCell ref="BL17:CE17"/>
    <mergeCell ref="CF17:CV17"/>
    <mergeCell ref="CW15:DM15"/>
    <mergeCell ref="DN15:ED15"/>
    <mergeCell ref="EE15:ES15"/>
    <mergeCell ref="ET15:FJ15"/>
    <mergeCell ref="CF16:CV16"/>
    <mergeCell ref="CW16:DM16"/>
    <mergeCell ref="DN16:ED16"/>
    <mergeCell ref="EE16:ES16"/>
    <mergeCell ref="A14:AO14"/>
    <mergeCell ref="AP14:AU14"/>
    <mergeCell ref="AV14:BK14"/>
    <mergeCell ref="BL14:CE14"/>
    <mergeCell ref="ET14:FJ14"/>
    <mergeCell ref="A15:AO15"/>
    <mergeCell ref="AP15:AU15"/>
    <mergeCell ref="AV15:BK15"/>
    <mergeCell ref="BL15:CE15"/>
    <mergeCell ref="CF15:CV15"/>
    <mergeCell ref="EE13:ES13"/>
    <mergeCell ref="ET13:FJ13"/>
    <mergeCell ref="CF14:CV14"/>
    <mergeCell ref="CW14:DM14"/>
    <mergeCell ref="DN14:ED14"/>
    <mergeCell ref="EE14:ES14"/>
    <mergeCell ref="DN9:ED9"/>
    <mergeCell ref="EE9:ES9"/>
    <mergeCell ref="ET9:FJ9"/>
    <mergeCell ref="A13:AO13"/>
    <mergeCell ref="AP13:AU13"/>
    <mergeCell ref="AV13:BK13"/>
    <mergeCell ref="BL13:CE13"/>
    <mergeCell ref="CF13:CV13"/>
    <mergeCell ref="CW13:DM13"/>
    <mergeCell ref="DN13:ED13"/>
    <mergeCell ref="A9:AO9"/>
    <mergeCell ref="AP9:AU9"/>
    <mergeCell ref="AV9:BK9"/>
    <mergeCell ref="BL9:CE9"/>
    <mergeCell ref="CF9:CV9"/>
    <mergeCell ref="CW9:DM9"/>
    <mergeCell ref="A7:AO7"/>
    <mergeCell ref="AP7:AU8"/>
    <mergeCell ref="AV7:BK8"/>
    <mergeCell ref="BL7:CE8"/>
    <mergeCell ref="ET7:FJ8"/>
    <mergeCell ref="A8:AO8"/>
    <mergeCell ref="CW6:DM6"/>
    <mergeCell ref="DN6:ED6"/>
    <mergeCell ref="EE6:ES6"/>
    <mergeCell ref="CF7:CV8"/>
    <mergeCell ref="CW7:DM8"/>
    <mergeCell ref="DN7:ED8"/>
    <mergeCell ref="EE7:ES8"/>
    <mergeCell ref="CW4:DM4"/>
    <mergeCell ref="DN4:ED4"/>
    <mergeCell ref="CW5:DM5"/>
    <mergeCell ref="ET5:FJ5"/>
    <mergeCell ref="A6:AO6"/>
    <mergeCell ref="AP6:AU6"/>
    <mergeCell ref="AV6:BK6"/>
    <mergeCell ref="BL6:CE6"/>
    <mergeCell ref="CF6:CV6"/>
    <mergeCell ref="ET6:FJ6"/>
    <mergeCell ref="A5:AO5"/>
    <mergeCell ref="AP5:AU5"/>
    <mergeCell ref="AV5:BK5"/>
    <mergeCell ref="BL5:CE5"/>
    <mergeCell ref="CF5:CV5"/>
    <mergeCell ref="CF4:CV4"/>
    <mergeCell ref="DN5:ED5"/>
    <mergeCell ref="EE5:ES5"/>
    <mergeCell ref="A2:FJ2"/>
    <mergeCell ref="A3:AO4"/>
    <mergeCell ref="AP3:AU4"/>
    <mergeCell ref="AV3:BK4"/>
    <mergeCell ref="BL3:CE4"/>
    <mergeCell ref="CF3:ES3"/>
    <mergeCell ref="ET3:FJ4"/>
    <mergeCell ref="EE4:ES4"/>
    <mergeCell ref="DN11:ED11"/>
    <mergeCell ref="A10:AO10"/>
    <mergeCell ref="AP10:AU10"/>
    <mergeCell ref="AV10:BK10"/>
    <mergeCell ref="BL10:CE10"/>
    <mergeCell ref="CF10:CV10"/>
    <mergeCell ref="CW10:DM10"/>
    <mergeCell ref="EE12:ES12"/>
    <mergeCell ref="DN10:ED10"/>
    <mergeCell ref="EE10:ES10"/>
    <mergeCell ref="ET10:FJ10"/>
    <mergeCell ref="A11:AO11"/>
    <mergeCell ref="AP11:AU11"/>
    <mergeCell ref="AV11:BK11"/>
    <mergeCell ref="BL11:CE11"/>
    <mergeCell ref="CF11:CV11"/>
    <mergeCell ref="CW11:DM11"/>
    <mergeCell ref="ET12:FJ12"/>
    <mergeCell ref="EE11:ES11"/>
    <mergeCell ref="ET11:FJ11"/>
    <mergeCell ref="A12:AO12"/>
    <mergeCell ref="AP12:AU12"/>
    <mergeCell ref="AV12:BK12"/>
    <mergeCell ref="BL12:CE12"/>
    <mergeCell ref="CF12:CV12"/>
    <mergeCell ref="CW12:DM12"/>
    <mergeCell ref="DN12:ED12"/>
  </mergeCells>
  <printOptions/>
  <pageMargins left="0.2" right="0.16" top="0.73" bottom="0.23" header="0.5" footer="0.19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2014-04-03T13:36:25Z</cp:lastPrinted>
  <dcterms:created xsi:type="dcterms:W3CDTF">2005-02-01T12:32:18Z</dcterms:created>
  <dcterms:modified xsi:type="dcterms:W3CDTF">2014-04-07T07:16:20Z</dcterms:modified>
  <cp:category/>
  <cp:version/>
  <cp:contentType/>
  <cp:contentStatus/>
</cp:coreProperties>
</file>