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525" windowWidth="14805" windowHeight="759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Лист1!$A$16:$K$68</definedName>
    <definedName name="_xlnm.Print_Titles" localSheetId="0">Лист1!$16:$16</definedName>
  </definedNames>
  <calcPr calcId="145621"/>
</workbook>
</file>

<file path=xl/calcChain.xml><?xml version="1.0" encoding="utf-8"?>
<calcChain xmlns="http://schemas.openxmlformats.org/spreadsheetml/2006/main">
  <c r="H55" i="1" l="1"/>
  <c r="E51" i="1" l="1"/>
  <c r="B40" i="1"/>
  <c r="B22" i="1" l="1"/>
  <c r="E22" i="1"/>
  <c r="H22" i="1"/>
  <c r="H21" i="1"/>
  <c r="E21" i="1"/>
  <c r="B21" i="1"/>
  <c r="C19" i="1" l="1"/>
  <c r="D19" i="1"/>
  <c r="F19" i="1"/>
  <c r="G19" i="1"/>
  <c r="I19" i="1"/>
  <c r="J19" i="1"/>
  <c r="H23" i="1"/>
  <c r="E23" i="1"/>
  <c r="B23" i="1"/>
  <c r="H20" i="1"/>
  <c r="E20" i="1"/>
  <c r="B20" i="1"/>
  <c r="H30" i="1"/>
  <c r="B30" i="1"/>
  <c r="E19" i="1" l="1"/>
  <c r="H19" i="1"/>
  <c r="B19" i="1"/>
  <c r="J39" i="1"/>
  <c r="I39" i="1"/>
  <c r="G39" i="1"/>
  <c r="F39" i="1"/>
  <c r="D39" i="1"/>
  <c r="C39" i="1"/>
  <c r="H42" i="1"/>
  <c r="E42" i="1"/>
  <c r="B42" i="1"/>
  <c r="H68" i="1" l="1"/>
  <c r="E68" i="1"/>
  <c r="J52" i="1"/>
  <c r="G52" i="1"/>
  <c r="D52" i="1"/>
  <c r="I52" i="1"/>
  <c r="F52" i="1"/>
  <c r="C52" i="1"/>
  <c r="H48" i="1"/>
  <c r="E48" i="1"/>
  <c r="B48" i="1"/>
  <c r="C34" i="1"/>
  <c r="H27" i="1"/>
  <c r="H53" i="1" l="1"/>
  <c r="H52" i="1" s="1"/>
  <c r="E53" i="1"/>
  <c r="E52" i="1" s="1"/>
  <c r="B53" i="1"/>
  <c r="B52" i="1" s="1"/>
  <c r="C24" i="1" l="1"/>
  <c r="D24" i="1"/>
  <c r="F24" i="1"/>
  <c r="G24" i="1"/>
  <c r="I24" i="1"/>
  <c r="J24" i="1"/>
  <c r="J58" i="1" l="1"/>
  <c r="I58" i="1"/>
  <c r="G58" i="1"/>
  <c r="F58" i="1"/>
  <c r="D58" i="1"/>
  <c r="H59" i="1"/>
  <c r="E59" i="1"/>
  <c r="B59" i="1" s="1"/>
  <c r="C58" i="1" l="1"/>
  <c r="C28" i="1"/>
  <c r="D28" i="1"/>
  <c r="F28" i="1"/>
  <c r="G28" i="1"/>
  <c r="I28" i="1"/>
  <c r="J28" i="1"/>
  <c r="D34" i="1"/>
  <c r="F34" i="1"/>
  <c r="G34" i="1"/>
  <c r="I34" i="1"/>
  <c r="J34" i="1"/>
  <c r="B33" i="1"/>
  <c r="E33" i="1"/>
  <c r="H33" i="1"/>
  <c r="C36" i="1"/>
  <c r="D36" i="1"/>
  <c r="F36" i="1"/>
  <c r="G36" i="1"/>
  <c r="I36" i="1"/>
  <c r="J36" i="1"/>
  <c r="C43" i="1"/>
  <c r="D43" i="1"/>
  <c r="F43" i="1"/>
  <c r="G43" i="1"/>
  <c r="I43" i="1"/>
  <c r="J43" i="1"/>
  <c r="D50" i="1"/>
  <c r="F50" i="1"/>
  <c r="G50" i="1"/>
  <c r="I50" i="1"/>
  <c r="J50" i="1"/>
  <c r="F56" i="1"/>
  <c r="J56" i="1"/>
  <c r="G56" i="1"/>
  <c r="D56" i="1"/>
  <c r="C56" i="1"/>
  <c r="J66" i="1"/>
  <c r="I66" i="1"/>
  <c r="G66" i="1"/>
  <c r="F66" i="1"/>
  <c r="D66" i="1"/>
  <c r="H67" i="1"/>
  <c r="H66" i="1" s="1"/>
  <c r="E67" i="1"/>
  <c r="E66" i="1" s="1"/>
  <c r="B67" i="1"/>
  <c r="H60" i="1"/>
  <c r="H58" i="1" s="1"/>
  <c r="E60" i="1"/>
  <c r="E58" i="1" s="1"/>
  <c r="B60" i="1"/>
  <c r="B58" i="1" s="1"/>
  <c r="H57" i="1"/>
  <c r="E57" i="1"/>
  <c r="B57" i="1"/>
  <c r="H51" i="1"/>
  <c r="H50" i="1" s="1"/>
  <c r="E50" i="1"/>
  <c r="H44" i="1"/>
  <c r="E44" i="1"/>
  <c r="B44" i="1"/>
  <c r="H45" i="1"/>
  <c r="E45" i="1"/>
  <c r="B45" i="1"/>
  <c r="H40" i="1"/>
  <c r="E40" i="1"/>
  <c r="H37" i="1"/>
  <c r="E37" i="1"/>
  <c r="B37" i="1"/>
  <c r="H31" i="1"/>
  <c r="E31" i="1"/>
  <c r="B31" i="1"/>
  <c r="H29" i="1"/>
  <c r="E29" i="1"/>
  <c r="E30" i="1"/>
  <c r="B29" i="1"/>
  <c r="E27" i="1"/>
  <c r="B27" i="1"/>
  <c r="H35" i="1"/>
  <c r="H34" i="1" s="1"/>
  <c r="E35" i="1"/>
  <c r="E34" i="1" s="1"/>
  <c r="B35" i="1"/>
  <c r="B34" i="1" s="1"/>
  <c r="H25" i="1"/>
  <c r="E25" i="1"/>
  <c r="B25" i="1"/>
  <c r="H26" i="1"/>
  <c r="E26" i="1"/>
  <c r="B26" i="1"/>
  <c r="H32" i="1"/>
  <c r="E32" i="1"/>
  <c r="B32" i="1"/>
  <c r="H38" i="1"/>
  <c r="E38" i="1"/>
  <c r="B38" i="1"/>
  <c r="J46" i="1"/>
  <c r="I46" i="1"/>
  <c r="G46" i="1"/>
  <c r="F46" i="1"/>
  <c r="D46" i="1"/>
  <c r="C46" i="1"/>
  <c r="H47" i="1"/>
  <c r="E47" i="1"/>
  <c r="B47" i="1"/>
  <c r="H49" i="1"/>
  <c r="E49" i="1"/>
  <c r="B49" i="1"/>
  <c r="E24" i="1" l="1"/>
  <c r="B24" i="1"/>
  <c r="H24" i="1"/>
  <c r="B56" i="1"/>
  <c r="H43" i="1"/>
  <c r="B28" i="1"/>
  <c r="H28" i="1"/>
  <c r="B36" i="1"/>
  <c r="B46" i="1"/>
  <c r="E36" i="1"/>
  <c r="B43" i="1"/>
  <c r="E28" i="1"/>
  <c r="H36" i="1"/>
  <c r="E43" i="1"/>
  <c r="H46" i="1"/>
  <c r="E56" i="1"/>
  <c r="E46" i="1"/>
  <c r="H56" i="1"/>
  <c r="I56" i="1"/>
  <c r="B41" i="1" l="1"/>
  <c r="B39" i="1" s="1"/>
  <c r="E41" i="1"/>
  <c r="E39" i="1" s="1"/>
  <c r="H41" i="1"/>
  <c r="H39" i="1" s="1"/>
  <c r="C54" i="1"/>
  <c r="F54" i="1"/>
  <c r="I54" i="1"/>
  <c r="B55" i="1"/>
  <c r="B54" i="1" s="1"/>
  <c r="D54" i="1"/>
  <c r="E55" i="1"/>
  <c r="E54" i="1" s="1"/>
  <c r="G54" i="1"/>
  <c r="H54" i="1"/>
  <c r="J54" i="1"/>
  <c r="H18" i="1" l="1"/>
  <c r="H17" i="1" s="1"/>
  <c r="E18" i="1"/>
  <c r="E17" i="1" s="1"/>
  <c r="J18" i="1"/>
  <c r="J17" i="1" s="1"/>
  <c r="F18" i="1"/>
  <c r="F17" i="1" s="1"/>
  <c r="D18" i="1"/>
  <c r="D17" i="1" s="1"/>
  <c r="G18" i="1"/>
  <c r="G17" i="1" s="1"/>
  <c r="I18" i="1"/>
  <c r="I17" i="1" s="1"/>
  <c r="B51" i="1" l="1"/>
  <c r="B50" i="1" s="1"/>
  <c r="B18" i="1" s="1"/>
  <c r="C50" i="1"/>
  <c r="C18" i="1" s="1"/>
  <c r="C66" i="1" l="1"/>
  <c r="C17" i="1" s="1"/>
  <c r="B68" i="1"/>
  <c r="B66" i="1" s="1"/>
  <c r="B17" i="1" s="1"/>
</calcChain>
</file>

<file path=xl/sharedStrings.xml><?xml version="1.0" encoding="utf-8"?>
<sst xmlns="http://schemas.openxmlformats.org/spreadsheetml/2006/main" count="116" uniqueCount="71">
  <si>
    <t xml:space="preserve">I. Программная часть  </t>
  </si>
  <si>
    <t>Всего по адресной инвестиционной программе</t>
  </si>
  <si>
    <t>Всего по программам</t>
  </si>
  <si>
    <t>Государственная программа Ленинградской области "Развитие здравоохранения в Ленинградской области"</t>
  </si>
  <si>
    <t>Подпрограмма "Управление и кадровое обеспечение"</t>
  </si>
  <si>
    <t>Комитет по здравоохранению                  Ленинградской области</t>
  </si>
  <si>
    <t>Подпрограмма "Организация территориальной модели здравоохранения Ленинградской области"</t>
  </si>
  <si>
    <t>Комитет по строительству                      Ленинградской области</t>
  </si>
  <si>
    <t>Государственная программа Ленинградской области "Современное образование Ленинградской области"</t>
  </si>
  <si>
    <t>Подпрограмма "Развитие дошкольного образования детей Ленинградской области"</t>
  </si>
  <si>
    <t>Комитет общего и профессионального образования Ленинградской области</t>
  </si>
  <si>
    <t>Подпрограмма "Развитие начального общего, основного общего и среднего образования детей Ленинградской области"</t>
  </si>
  <si>
    <t>Подпрограмма "Развитие профессионального образования"</t>
  </si>
  <si>
    <t>Государственная программа Ленинградской области "Социальная поддержка отдельных категорий граждан в Ленинградской области"</t>
  </si>
  <si>
    <t>Подпрограмма "Развитие системы социального обслуживания"</t>
  </si>
  <si>
    <t>Комитет по социальной защите населения Ленинградской области</t>
  </si>
  <si>
    <t>Государственная программа Ленинградской области "Развитие физической культуры и спорта в Ленинградской области"</t>
  </si>
  <si>
    <t>Подпрограмма "Развитие спортивной инфраструктуры Ленинградской области"</t>
  </si>
  <si>
    <t>Комитет по физической культуре и спорту Ленинградской области</t>
  </si>
  <si>
    <t>Подпрограмма "Обеспечение условий реализации государственной программы"</t>
  </si>
  <si>
    <t>Подпрограмма "Профессиональное искусство, народное творчество и культурно-досуговая деятельность"</t>
  </si>
  <si>
    <t>Государственная программа Ленинградской области "Формирование городской среды и обеспечение качественным жильем граждан на территории Ленинградской области"</t>
  </si>
  <si>
    <t>Подпрограмма "Развитие инженерной, транспортной и социальной инфраструктуры в районах массовой жилой застройки"</t>
  </si>
  <si>
    <t>Подпрограмма "Содействие в обеспечении жильем граждан Ленинградской области"</t>
  </si>
  <si>
    <t>Государственная программа Ленинградской области "Обеспечение устойчивого функционирования и развития коммунальной и инженерной инфраструктуры и повышение энергоэффективности в Ленинградской области"</t>
  </si>
  <si>
    <t>Подпрограмма "Водоснабжение и водоотведение Ленинградской области"</t>
  </si>
  <si>
    <t xml:space="preserve">      Комитет по жилищно-коммунальному хозяйству Ленинградской области        </t>
  </si>
  <si>
    <t>Подпрограмма "Газификация Ленинградской области"</t>
  </si>
  <si>
    <t>Комитет по топливно-энергетическому комплексу Ленинградской области</t>
  </si>
  <si>
    <t>Подпрограмма "Энергетика Ленинградской области"</t>
  </si>
  <si>
    <t>Государственная программа Ленинградской области "Безопасность Ленинградской области"</t>
  </si>
  <si>
    <t>Подпрограмма "Предупреждение чрезвычайных ситуаций, развитие гражданской обороны, защита населения и территорий от чрезвычайных ситуаций природного и техногенного характера, обеспечение пожарной и общественной безопасности"</t>
  </si>
  <si>
    <t>Подпрограмма "Развитие сети автомобильных дорог общего пользования"</t>
  </si>
  <si>
    <t>Комитет по дорожному хозяйству Ленинградской области</t>
  </si>
  <si>
    <t>Государственная программа Ленинградской области "Развитие сельского хозяйства Ленинградской области"</t>
  </si>
  <si>
    <t>Государственная программа Ленинградской области "Устойчивое общественное развитие в Ленинградской области"</t>
  </si>
  <si>
    <t>Подпрограмма "Молодежь Ленинградской области"</t>
  </si>
  <si>
    <t>II. Непрограммная часть</t>
  </si>
  <si>
    <t>Наименование работ</t>
  </si>
  <si>
    <t>Всего по непрограммной части</t>
  </si>
  <si>
    <t>Строительство здания для размещения базы учетно-технической документации объектов капитального строительства Ленинградской области, в том числе проектные работы</t>
  </si>
  <si>
    <t>Ленинградский областной комитет по управлению государственным имуществом</t>
  </si>
  <si>
    <t xml:space="preserve"> 2020 год </t>
  </si>
  <si>
    <t xml:space="preserve"> 2021 год </t>
  </si>
  <si>
    <t xml:space="preserve">Всего
   </t>
  </si>
  <si>
    <t>Сумма
(тысяч рублей)</t>
  </si>
  <si>
    <t>в том числе:</t>
  </si>
  <si>
    <t xml:space="preserve">объекты государственной собственности </t>
  </si>
  <si>
    <t xml:space="preserve">объекты муниципальной
собственности </t>
  </si>
  <si>
    <t xml:space="preserve">Наименование государственной программы  Ленинградской области                 </t>
  </si>
  <si>
    <t xml:space="preserve">Главный распорядитель бюджетных средств областного бюджета Ленинградской области </t>
  </si>
  <si>
    <t>Государственная программа Ленинградской области "Развитие культуры и туризма в Ленинградской области"</t>
  </si>
  <si>
    <t>Государственная программа Ленинградской области "Развитие транспортной системы Ленинградской области"</t>
  </si>
  <si>
    <t>Подпрограмма "Обеспечение эпизоотического благополучия
на территории Ленинградской области"</t>
  </si>
  <si>
    <t>Проектные работы и обоснование инвестиций</t>
  </si>
  <si>
    <t>Подпрограмма "Развитие международных и межрегиональных связей Ленинградской области"</t>
  </si>
  <si>
    <t>АДРЕСНАЯ ИНВЕСТИЦИОННАЯ  ПРОГРАММА</t>
  </si>
  <si>
    <t xml:space="preserve"> 2022 год </t>
  </si>
  <si>
    <t>Государственная программа Ленинградской области "Стимулирование экономической активности Ленинградской области"</t>
  </si>
  <si>
    <t xml:space="preserve">на 2020 год и на плановый период 2021 и 2022 годов </t>
  </si>
  <si>
    <t>Подпрограмма "Развитие малого, среднего предпринимательства и потребительского рынка Ленинградской области"</t>
  </si>
  <si>
    <t>Комитет по культуре Ленинградской области</t>
  </si>
  <si>
    <t>Государственная программа Ленинградской области "Комплексное развитие сельских территорий Ленинградской области"</t>
  </si>
  <si>
    <t>Подпрограмма "Развитие транспортной инфраструктуры и благоустройство сельских территорий Ленинградской области"</t>
  </si>
  <si>
    <t>Подпрограмма "Современный облик сельских территорий Ленинградской области"</t>
  </si>
  <si>
    <t xml:space="preserve">    Комитет по жилищно-коммунальному хозяйству Ленинградской области        </t>
  </si>
  <si>
    <t>УТВЕРЖДЕНА</t>
  </si>
  <si>
    <t xml:space="preserve">областным законом </t>
  </si>
  <si>
    <t xml:space="preserve">(приложение 9) </t>
  </si>
  <si>
    <t>от 4 декабря 2019 года № 94-оз</t>
  </si>
  <si>
    <t>(в редакции областного закона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</si>
</sst>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#,##0.0"/>
    <numFmt numFmtId="165" formatCode="#,##0.0_ ;\-#,##0.0\ "/>
    <numFmt numFmtId="166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name val="Times New Roman"/>
      <family val="1"/>
    </font>
    <font>
      <b/>
      <sz val="12"/>
      <name val="Times New Roman"/>
      <family val="1"/>
      <charset val="204"/>
    </font>
    <font>
      <b/>
      <sz val="12"/>
      <name val="Times New Roman"/>
      <family val="1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6" fillId="0" borderId="0"/>
    <xf numFmtId="166" fontId="6" fillId="0" borderId="0" applyFont="0" applyFill="0" applyBorder="0" applyAlignment="0" applyProtection="0"/>
  </cellStyleXfs>
  <cellXfs count="48">
    <xf numFmtId="0" fontId="0" fillId="0" borderId="0" xfId="0"/>
    <xf numFmtId="0" fontId="4" fillId="0" borderId="1" xfId="0" applyFont="1" applyFill="1" applyBorder="1" applyAlignment="1">
      <alignment horizontal="left" vertical="top" wrapText="1"/>
    </xf>
    <xf numFmtId="164" fontId="4" fillId="0" borderId="1" xfId="1" applyNumberFormat="1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top"/>
    </xf>
    <xf numFmtId="164" fontId="2" fillId="0" borderId="1" xfId="1" applyNumberFormat="1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164" fontId="2" fillId="0" borderId="1" xfId="1" applyNumberFormat="1" applyFont="1" applyFill="1" applyBorder="1" applyAlignment="1">
      <alignment horizontal="center" vertical="top" wrapText="1"/>
    </xf>
    <xf numFmtId="165" fontId="4" fillId="0" borderId="1" xfId="1" applyNumberFormat="1" applyFont="1" applyFill="1" applyBorder="1" applyAlignment="1">
      <alignment horizontal="center" vertical="top" wrapText="1"/>
    </xf>
    <xf numFmtId="165" fontId="2" fillId="0" borderId="1" xfId="1" applyNumberFormat="1" applyFont="1" applyFill="1" applyBorder="1" applyAlignment="1">
      <alignment horizontal="center" vertical="top"/>
    </xf>
    <xf numFmtId="0" fontId="2" fillId="0" borderId="7" xfId="0" applyNumberFormat="1" applyFont="1" applyFill="1" applyBorder="1" applyAlignment="1">
      <alignment horizontal="center" vertical="center" wrapText="1" shrinkToFit="1"/>
    </xf>
    <xf numFmtId="0" fontId="0" fillId="0" borderId="0" xfId="0" applyFont="1" applyAlignment="1">
      <alignment horizontal="center"/>
    </xf>
    <xf numFmtId="0" fontId="4" fillId="0" borderId="1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center" vertical="top" wrapText="1"/>
    </xf>
    <xf numFmtId="164" fontId="0" fillId="0" borderId="0" xfId="0" applyNumberFormat="1"/>
    <xf numFmtId="4" fontId="2" fillId="0" borderId="1" xfId="1" applyNumberFormat="1" applyFont="1" applyFill="1" applyBorder="1" applyAlignment="1">
      <alignment horizontal="center" vertical="top"/>
    </xf>
    <xf numFmtId="0" fontId="2" fillId="2" borderId="0" xfId="0" applyFont="1" applyFill="1" applyAlignment="1">
      <alignment horizontal="left" vertical="top"/>
    </xf>
    <xf numFmtId="0" fontId="2" fillId="2" borderId="0" xfId="0" applyFont="1" applyFill="1" applyAlignment="1">
      <alignment vertical="center"/>
    </xf>
    <xf numFmtId="0" fontId="2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left" vertical="top" wrapText="1"/>
    </xf>
    <xf numFmtId="0" fontId="4" fillId="0" borderId="0" xfId="0" applyFont="1" applyFill="1" applyAlignment="1">
      <alignment horizontal="center" vertical="center"/>
    </xf>
    <xf numFmtId="0" fontId="2" fillId="0" borderId="0" xfId="0" applyFont="1" applyFill="1"/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top" wrapText="1"/>
    </xf>
    <xf numFmtId="0" fontId="4" fillId="0" borderId="5" xfId="0" applyFont="1" applyFill="1" applyBorder="1" applyAlignment="1">
      <alignment horizontal="center" vertical="top"/>
    </xf>
    <xf numFmtId="0" fontId="4" fillId="0" borderId="6" xfId="0" applyFont="1" applyFill="1" applyBorder="1" applyAlignment="1">
      <alignment horizontal="center" vertical="top"/>
    </xf>
    <xf numFmtId="0" fontId="4" fillId="0" borderId="7" xfId="0" applyFont="1" applyFill="1" applyBorder="1" applyAlignment="1">
      <alignment horizontal="center" vertical="top"/>
    </xf>
    <xf numFmtId="0" fontId="4" fillId="0" borderId="5" xfId="0" applyFont="1" applyFill="1" applyBorder="1" applyAlignment="1">
      <alignment horizontal="center" vertical="top" wrapText="1"/>
    </xf>
    <xf numFmtId="0" fontId="4" fillId="0" borderId="6" xfId="0" applyFont="1" applyFill="1" applyBorder="1" applyAlignment="1">
      <alignment horizontal="center" vertical="top" wrapText="1"/>
    </xf>
    <xf numFmtId="0" fontId="4" fillId="0" borderId="7" xfId="0" applyFont="1" applyFill="1" applyBorder="1" applyAlignment="1">
      <alignment horizontal="center" vertical="top" wrapText="1"/>
    </xf>
    <xf numFmtId="0" fontId="4" fillId="0" borderId="2" xfId="0" applyFont="1" applyFill="1" applyBorder="1" applyAlignment="1">
      <alignment horizontal="center" vertical="top" wrapText="1"/>
    </xf>
    <xf numFmtId="0" fontId="4" fillId="0" borderId="4" xfId="0" applyFont="1" applyFill="1" applyBorder="1" applyAlignment="1">
      <alignment horizontal="center" vertical="top" wrapText="1"/>
    </xf>
    <xf numFmtId="0" fontId="4" fillId="0" borderId="3" xfId="0" applyFont="1" applyFill="1" applyBorder="1" applyAlignment="1">
      <alignment horizontal="center" vertical="top" wrapText="1"/>
    </xf>
    <xf numFmtId="0" fontId="4" fillId="0" borderId="8" xfId="0" applyFont="1" applyFill="1" applyBorder="1" applyAlignment="1">
      <alignment horizontal="center" vertical="top" wrapText="1"/>
    </xf>
    <xf numFmtId="0" fontId="4" fillId="0" borderId="10" xfId="0" applyFont="1" applyFill="1" applyBorder="1" applyAlignment="1">
      <alignment horizontal="center" vertical="top" wrapText="1"/>
    </xf>
    <xf numFmtId="0" fontId="4" fillId="0" borderId="9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left" vertical="top" wrapText="1"/>
    </xf>
    <xf numFmtId="0" fontId="2" fillId="0" borderId="3" xfId="0" applyFont="1" applyFill="1" applyBorder="1" applyAlignment="1">
      <alignment horizontal="left" vertical="top" wrapText="1"/>
    </xf>
    <xf numFmtId="0" fontId="2" fillId="0" borderId="4" xfId="0" applyFont="1" applyFill="1" applyBorder="1" applyAlignment="1">
      <alignment horizontal="left" vertical="top" wrapText="1"/>
    </xf>
  </cellXfs>
  <cellStyles count="4">
    <cellStyle name="Обычный" xfId="0" builtinId="0"/>
    <cellStyle name="Обычный 2" xfId="2"/>
    <cellStyle name="Финансовый" xfId="1" builtinId="3"/>
    <cellStyle name="Финансовый 2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68"/>
  <sheetViews>
    <sheetView tabSelected="1" topLeftCell="A13" zoomScale="80" zoomScaleNormal="80" workbookViewId="0">
      <selection activeCell="H13" sqref="H13:J13"/>
    </sheetView>
  </sheetViews>
  <sheetFormatPr defaultRowHeight="15" x14ac:dyDescent="0.25"/>
  <cols>
    <col min="1" max="1" width="35" customWidth="1"/>
    <col min="2" max="10" width="16.42578125" customWidth="1"/>
    <col min="11" max="11" width="31.140625" customWidth="1"/>
    <col min="12" max="13" width="9.140625" customWidth="1"/>
    <col min="15" max="15" width="9.140625" customWidth="1"/>
    <col min="16" max="16" width="11.5703125" customWidth="1"/>
    <col min="17" max="17" width="10.42578125" customWidth="1"/>
    <col min="18" max="18" width="13.28515625" customWidth="1"/>
    <col min="19" max="19" width="11" customWidth="1"/>
    <col min="20" max="20" width="9.140625" customWidth="1"/>
    <col min="21" max="21" width="11.5703125" customWidth="1"/>
  </cols>
  <sheetData>
    <row r="1" spans="1:11" ht="15.75" x14ac:dyDescent="0.25">
      <c r="K1" s="22" t="s">
        <v>66</v>
      </c>
    </row>
    <row r="2" spans="1:11" ht="15.75" x14ac:dyDescent="0.25">
      <c r="K2" s="22" t="s">
        <v>67</v>
      </c>
    </row>
    <row r="3" spans="1:11" ht="15.75" customHeight="1" x14ac:dyDescent="0.25">
      <c r="K3" s="22" t="s">
        <v>69</v>
      </c>
    </row>
    <row r="4" spans="1:11" ht="15.75" x14ac:dyDescent="0.25">
      <c r="K4" s="22" t="s">
        <v>68</v>
      </c>
    </row>
    <row r="5" spans="1:11" ht="15.75" x14ac:dyDescent="0.25">
      <c r="A5" s="17"/>
      <c r="B5" s="18"/>
      <c r="C5" s="18"/>
      <c r="D5" s="18"/>
      <c r="E5" s="18"/>
      <c r="F5" s="18"/>
      <c r="G5" s="18"/>
      <c r="H5" s="18"/>
      <c r="I5" s="18"/>
      <c r="J5" s="18"/>
      <c r="K5" s="18" t="s">
        <v>70</v>
      </c>
    </row>
    <row r="6" spans="1:11" ht="15.75" x14ac:dyDescent="0.25">
      <c r="A6" s="17"/>
      <c r="B6" s="18"/>
      <c r="C6" s="18"/>
      <c r="D6" s="18"/>
      <c r="E6" s="18"/>
      <c r="F6" s="18"/>
      <c r="G6" s="18"/>
      <c r="H6" s="18"/>
      <c r="I6" s="18"/>
      <c r="J6" s="18"/>
      <c r="K6" s="18"/>
    </row>
    <row r="7" spans="1:11" ht="15.75" x14ac:dyDescent="0.25">
      <c r="A7" s="17"/>
      <c r="B7" s="18"/>
      <c r="C7" s="18"/>
      <c r="D7" s="18"/>
      <c r="E7" s="18"/>
      <c r="F7" s="18"/>
      <c r="G7" s="18"/>
      <c r="H7" s="18"/>
      <c r="I7" s="18"/>
      <c r="J7" s="18"/>
      <c r="K7" s="18"/>
    </row>
    <row r="8" spans="1:11" ht="15.75" x14ac:dyDescent="0.25">
      <c r="A8" s="23" t="s">
        <v>56</v>
      </c>
      <c r="B8" s="24"/>
      <c r="C8" s="24"/>
      <c r="D8" s="24"/>
      <c r="E8" s="24"/>
      <c r="F8" s="24"/>
      <c r="G8" s="24"/>
      <c r="H8" s="24"/>
      <c r="I8" s="24"/>
      <c r="J8" s="24"/>
      <c r="K8" s="24"/>
    </row>
    <row r="9" spans="1:11" ht="15.75" x14ac:dyDescent="0.25">
      <c r="A9" s="23" t="s">
        <v>59</v>
      </c>
      <c r="B9" s="24"/>
      <c r="C9" s="24"/>
      <c r="D9" s="24"/>
      <c r="E9" s="24"/>
      <c r="F9" s="24"/>
      <c r="G9" s="24"/>
      <c r="H9" s="24"/>
      <c r="I9" s="24"/>
      <c r="J9" s="24"/>
      <c r="K9" s="24"/>
    </row>
    <row r="11" spans="1:11" ht="15.75" x14ac:dyDescent="0.25">
      <c r="A11" s="25" t="s">
        <v>0</v>
      </c>
      <c r="B11" s="26"/>
      <c r="C11" s="26"/>
      <c r="D11" s="26"/>
      <c r="E11" s="26"/>
      <c r="F11" s="26"/>
      <c r="G11" s="26"/>
      <c r="H11" s="26"/>
      <c r="I11" s="26"/>
      <c r="J11" s="26"/>
      <c r="K11" s="27"/>
    </row>
    <row r="12" spans="1:11" ht="31.5" customHeight="1" x14ac:dyDescent="0.25">
      <c r="A12" s="35" t="s">
        <v>49</v>
      </c>
      <c r="B12" s="32" t="s">
        <v>45</v>
      </c>
      <c r="C12" s="33"/>
      <c r="D12" s="33"/>
      <c r="E12" s="33"/>
      <c r="F12" s="33"/>
      <c r="G12" s="33"/>
      <c r="H12" s="33"/>
      <c r="I12" s="33"/>
      <c r="J12" s="34"/>
      <c r="K12" s="35" t="s">
        <v>50</v>
      </c>
    </row>
    <row r="13" spans="1:11" ht="15.75" x14ac:dyDescent="0.25">
      <c r="A13" s="37"/>
      <c r="B13" s="29" t="s">
        <v>42</v>
      </c>
      <c r="C13" s="30"/>
      <c r="D13" s="31"/>
      <c r="E13" s="29" t="s">
        <v>43</v>
      </c>
      <c r="F13" s="30"/>
      <c r="G13" s="31"/>
      <c r="H13" s="29" t="s">
        <v>57</v>
      </c>
      <c r="I13" s="30"/>
      <c r="J13" s="31"/>
      <c r="K13" s="37"/>
    </row>
    <row r="14" spans="1:11" ht="15.75" x14ac:dyDescent="0.25">
      <c r="A14" s="37"/>
      <c r="B14" s="35" t="s">
        <v>44</v>
      </c>
      <c r="C14" s="29" t="s">
        <v>46</v>
      </c>
      <c r="D14" s="31"/>
      <c r="E14" s="35" t="s">
        <v>44</v>
      </c>
      <c r="F14" s="29" t="s">
        <v>46</v>
      </c>
      <c r="G14" s="31"/>
      <c r="H14" s="35" t="s">
        <v>44</v>
      </c>
      <c r="I14" s="29" t="s">
        <v>46</v>
      </c>
      <c r="J14" s="31"/>
      <c r="K14" s="37"/>
    </row>
    <row r="15" spans="1:11" ht="67.5" customHeight="1" x14ac:dyDescent="0.25">
      <c r="A15" s="36"/>
      <c r="B15" s="36"/>
      <c r="C15" s="14" t="s">
        <v>47</v>
      </c>
      <c r="D15" s="14" t="s">
        <v>48</v>
      </c>
      <c r="E15" s="36"/>
      <c r="F15" s="14" t="s">
        <v>47</v>
      </c>
      <c r="G15" s="14" t="s">
        <v>48</v>
      </c>
      <c r="H15" s="36"/>
      <c r="I15" s="14" t="s">
        <v>47</v>
      </c>
      <c r="J15" s="14" t="s">
        <v>48</v>
      </c>
      <c r="K15" s="36"/>
    </row>
    <row r="16" spans="1:11" s="12" customFormat="1" ht="15.75" x14ac:dyDescent="0.25">
      <c r="A16" s="6">
        <v>1</v>
      </c>
      <c r="B16" s="6">
        <v>2</v>
      </c>
      <c r="C16" s="6">
        <v>3</v>
      </c>
      <c r="D16" s="6">
        <v>4</v>
      </c>
      <c r="E16" s="6">
        <v>5</v>
      </c>
      <c r="F16" s="6">
        <v>6</v>
      </c>
      <c r="G16" s="6">
        <v>7</v>
      </c>
      <c r="H16" s="6">
        <v>8</v>
      </c>
      <c r="I16" s="6">
        <v>9</v>
      </c>
      <c r="J16" s="6">
        <v>10</v>
      </c>
      <c r="K16" s="6">
        <v>11</v>
      </c>
    </row>
    <row r="17" spans="1:11" ht="31.5" x14ac:dyDescent="0.25">
      <c r="A17" s="1" t="s">
        <v>1</v>
      </c>
      <c r="B17" s="2">
        <f t="shared" ref="B17:J17" si="0">B18+B66</f>
        <v>19758728.380000003</v>
      </c>
      <c r="C17" s="2">
        <f t="shared" si="0"/>
        <v>7930433.4300000006</v>
      </c>
      <c r="D17" s="2">
        <f t="shared" si="0"/>
        <v>11828294.949999999</v>
      </c>
      <c r="E17" s="2">
        <f t="shared" si="0"/>
        <v>21617810.649999999</v>
      </c>
      <c r="F17" s="2">
        <f t="shared" si="0"/>
        <v>8763599.25</v>
      </c>
      <c r="G17" s="2">
        <f t="shared" si="0"/>
        <v>12854211.399999999</v>
      </c>
      <c r="H17" s="2">
        <f t="shared" si="0"/>
        <v>13693371.470000001</v>
      </c>
      <c r="I17" s="2">
        <f t="shared" si="0"/>
        <v>7356665.5200000005</v>
      </c>
      <c r="J17" s="2">
        <f t="shared" si="0"/>
        <v>6336705.9500000002</v>
      </c>
      <c r="K17" s="3"/>
    </row>
    <row r="18" spans="1:11" ht="15.75" x14ac:dyDescent="0.25">
      <c r="A18" s="1" t="s">
        <v>2</v>
      </c>
      <c r="B18" s="2">
        <f t="shared" ref="B18:J18" si="1">B24+B28+B36+B34+B43+B46+B50+B54+B56+B58+B39+B52+B19</f>
        <v>19452377.380000003</v>
      </c>
      <c r="C18" s="2">
        <f t="shared" si="1"/>
        <v>7624082.4300000006</v>
      </c>
      <c r="D18" s="2">
        <f t="shared" si="1"/>
        <v>11828294.949999999</v>
      </c>
      <c r="E18" s="2">
        <f t="shared" si="1"/>
        <v>21441596.649999999</v>
      </c>
      <c r="F18" s="2">
        <f t="shared" si="1"/>
        <v>8587385.25</v>
      </c>
      <c r="G18" s="2">
        <f t="shared" si="1"/>
        <v>12854211.399999999</v>
      </c>
      <c r="H18" s="2">
        <f t="shared" si="1"/>
        <v>13543371.470000001</v>
      </c>
      <c r="I18" s="2">
        <f t="shared" si="1"/>
        <v>7206665.5200000005</v>
      </c>
      <c r="J18" s="2">
        <f t="shared" si="1"/>
        <v>6336705.9500000002</v>
      </c>
      <c r="K18" s="4"/>
    </row>
    <row r="19" spans="1:11" ht="78.75" x14ac:dyDescent="0.25">
      <c r="A19" s="1" t="s">
        <v>62</v>
      </c>
      <c r="B19" s="2">
        <f>SUM(B20:B23)</f>
        <v>1285379.4099999999</v>
      </c>
      <c r="C19" s="2">
        <f t="shared" ref="C19:J19" si="2">SUM(C20:C23)</f>
        <v>209485.97</v>
      </c>
      <c r="D19" s="2">
        <f t="shared" si="2"/>
        <v>1075893.44</v>
      </c>
      <c r="E19" s="2">
        <f t="shared" si="2"/>
        <v>1815108.4100000001</v>
      </c>
      <c r="F19" s="2">
        <f t="shared" si="2"/>
        <v>561458.31000000006</v>
      </c>
      <c r="G19" s="2">
        <f t="shared" si="2"/>
        <v>1253650.1000000001</v>
      </c>
      <c r="H19" s="2">
        <f t="shared" si="2"/>
        <v>613097.4</v>
      </c>
      <c r="I19" s="2">
        <f t="shared" si="2"/>
        <v>430065.9</v>
      </c>
      <c r="J19" s="2">
        <f t="shared" si="2"/>
        <v>183031.5</v>
      </c>
      <c r="K19" s="4"/>
    </row>
    <row r="20" spans="1:11" ht="78.75" x14ac:dyDescent="0.25">
      <c r="A20" s="19" t="s">
        <v>63</v>
      </c>
      <c r="B20" s="5">
        <f>SUM(C20:D20)</f>
        <v>100000</v>
      </c>
      <c r="C20" s="5">
        <v>57650</v>
      </c>
      <c r="D20" s="5">
        <v>42350</v>
      </c>
      <c r="E20" s="5">
        <f>SUM(F20:G20)</f>
        <v>429273.3</v>
      </c>
      <c r="F20" s="5">
        <v>359273.3</v>
      </c>
      <c r="G20" s="5">
        <v>70000</v>
      </c>
      <c r="H20" s="5">
        <f>SUM(I20:J20)</f>
        <v>530065.9</v>
      </c>
      <c r="I20" s="5">
        <v>430065.9</v>
      </c>
      <c r="J20" s="5">
        <v>100000</v>
      </c>
      <c r="K20" s="6" t="s">
        <v>33</v>
      </c>
    </row>
    <row r="21" spans="1:11" ht="63" x14ac:dyDescent="0.25">
      <c r="A21" s="45" t="s">
        <v>64</v>
      </c>
      <c r="B21" s="5">
        <f>SUM(C21:D21)</f>
        <v>116492.34</v>
      </c>
      <c r="C21" s="5">
        <v>0</v>
      </c>
      <c r="D21" s="5">
        <v>116492.34</v>
      </c>
      <c r="E21" s="5">
        <f>SUM(F21:G21)</f>
        <v>73303.27</v>
      </c>
      <c r="F21" s="5">
        <v>0</v>
      </c>
      <c r="G21" s="5">
        <v>73303.27</v>
      </c>
      <c r="H21" s="5">
        <f>SUM(I21:J21)</f>
        <v>21807</v>
      </c>
      <c r="I21" s="5">
        <v>0</v>
      </c>
      <c r="J21" s="5">
        <v>21807</v>
      </c>
      <c r="K21" s="6" t="s">
        <v>28</v>
      </c>
    </row>
    <row r="22" spans="1:11" ht="47.25" x14ac:dyDescent="0.25">
      <c r="A22" s="46"/>
      <c r="B22" s="5">
        <f>SUM(C22:D22)</f>
        <v>46373.9</v>
      </c>
      <c r="C22" s="5">
        <v>0</v>
      </c>
      <c r="D22" s="5">
        <v>46373.9</v>
      </c>
      <c r="E22" s="5">
        <f>SUM(F22:G22)</f>
        <v>0</v>
      </c>
      <c r="F22" s="5">
        <v>0</v>
      </c>
      <c r="G22" s="5">
        <v>0</v>
      </c>
      <c r="H22" s="5">
        <f>SUM(I22:J22)</f>
        <v>0</v>
      </c>
      <c r="I22" s="5">
        <v>0</v>
      </c>
      <c r="J22" s="5">
        <v>0</v>
      </c>
      <c r="K22" s="6" t="s">
        <v>65</v>
      </c>
    </row>
    <row r="23" spans="1:11" ht="47.25" customHeight="1" x14ac:dyDescent="0.25">
      <c r="A23" s="47"/>
      <c r="B23" s="5">
        <f>SUM(C23:D23)</f>
        <v>1022513.1699999999</v>
      </c>
      <c r="C23" s="5">
        <v>151835.97</v>
      </c>
      <c r="D23" s="5">
        <v>870677.2</v>
      </c>
      <c r="E23" s="5">
        <f>SUM(F23:G23)</f>
        <v>1312531.8400000001</v>
      </c>
      <c r="F23" s="5">
        <v>202185.01</v>
      </c>
      <c r="G23" s="16">
        <v>1110346.83</v>
      </c>
      <c r="H23" s="5">
        <f>SUM(I23:J23)</f>
        <v>61224.5</v>
      </c>
      <c r="I23" s="5">
        <v>0</v>
      </c>
      <c r="J23" s="5">
        <v>61224.5</v>
      </c>
      <c r="K23" s="6" t="s">
        <v>7</v>
      </c>
    </row>
    <row r="24" spans="1:11" ht="63" x14ac:dyDescent="0.25">
      <c r="A24" s="1" t="s">
        <v>3</v>
      </c>
      <c r="B24" s="2">
        <f t="shared" ref="B24:J24" si="3">SUM(B25:B27)</f>
        <v>2213146.56</v>
      </c>
      <c r="C24" s="2">
        <f t="shared" si="3"/>
        <v>2213146.56</v>
      </c>
      <c r="D24" s="2">
        <f t="shared" si="3"/>
        <v>0</v>
      </c>
      <c r="E24" s="2">
        <f t="shared" si="3"/>
        <v>1686519.58</v>
      </c>
      <c r="F24" s="2">
        <f t="shared" si="3"/>
        <v>1686519.58</v>
      </c>
      <c r="G24" s="2">
        <f t="shared" si="3"/>
        <v>0</v>
      </c>
      <c r="H24" s="2">
        <f t="shared" si="3"/>
        <v>798528</v>
      </c>
      <c r="I24" s="2">
        <f t="shared" si="3"/>
        <v>798528</v>
      </c>
      <c r="J24" s="2">
        <f t="shared" si="3"/>
        <v>0</v>
      </c>
      <c r="K24" s="13"/>
    </row>
    <row r="25" spans="1:11" ht="47.25" x14ac:dyDescent="0.25">
      <c r="A25" s="19" t="s">
        <v>4</v>
      </c>
      <c r="B25" s="5">
        <f>SUM(C25:D25)</f>
        <v>78000</v>
      </c>
      <c r="C25" s="5">
        <v>78000</v>
      </c>
      <c r="D25" s="5">
        <v>0</v>
      </c>
      <c r="E25" s="5">
        <f>SUM(F25:G25)</f>
        <v>78000</v>
      </c>
      <c r="F25" s="5">
        <v>78000</v>
      </c>
      <c r="G25" s="5">
        <v>0</v>
      </c>
      <c r="H25" s="5">
        <f>SUM(I25:J25)</f>
        <v>78000</v>
      </c>
      <c r="I25" s="5">
        <v>78000</v>
      </c>
      <c r="J25" s="5">
        <v>0</v>
      </c>
      <c r="K25" s="6" t="s">
        <v>5</v>
      </c>
    </row>
    <row r="26" spans="1:11" ht="47.25" x14ac:dyDescent="0.25">
      <c r="A26" s="28" t="s">
        <v>6</v>
      </c>
      <c r="B26" s="5">
        <f>SUM(C26:D26)</f>
        <v>1280271.56</v>
      </c>
      <c r="C26" s="5">
        <v>1280271.56</v>
      </c>
      <c r="D26" s="5">
        <v>0</v>
      </c>
      <c r="E26" s="5">
        <f>SUM(F26:G26)</f>
        <v>700519.58</v>
      </c>
      <c r="F26" s="5">
        <v>700519.58</v>
      </c>
      <c r="G26" s="5">
        <v>0</v>
      </c>
      <c r="H26" s="5">
        <f>SUM(I26:J26)</f>
        <v>88000</v>
      </c>
      <c r="I26" s="5">
        <v>88000</v>
      </c>
      <c r="J26" s="5">
        <v>0</v>
      </c>
      <c r="K26" s="6" t="s">
        <v>5</v>
      </c>
    </row>
    <row r="27" spans="1:11" ht="31.5" x14ac:dyDescent="0.25">
      <c r="A27" s="28"/>
      <c r="B27" s="5">
        <f>SUM(C27:D27)</f>
        <v>854875</v>
      </c>
      <c r="C27" s="5">
        <v>854875</v>
      </c>
      <c r="D27" s="5">
        <v>0</v>
      </c>
      <c r="E27" s="5">
        <f>SUM(F27:G27)</f>
        <v>908000</v>
      </c>
      <c r="F27" s="5">
        <v>908000</v>
      </c>
      <c r="G27" s="5">
        <v>0</v>
      </c>
      <c r="H27" s="5">
        <f>SUM(I27:J27)</f>
        <v>632528</v>
      </c>
      <c r="I27" s="5">
        <v>632528</v>
      </c>
      <c r="J27" s="5">
        <v>0</v>
      </c>
      <c r="K27" s="6" t="s">
        <v>7</v>
      </c>
    </row>
    <row r="28" spans="1:11" ht="63" x14ac:dyDescent="0.25">
      <c r="A28" s="1" t="s">
        <v>8</v>
      </c>
      <c r="B28" s="2">
        <f>SUM(B29:B33)</f>
        <v>3177291.58</v>
      </c>
      <c r="C28" s="2">
        <f t="shared" ref="C28:J28" si="4">SUM(C29:C33)</f>
        <v>98414.7</v>
      </c>
      <c r="D28" s="2">
        <f t="shared" si="4"/>
        <v>3078876.88</v>
      </c>
      <c r="E28" s="2">
        <f t="shared" si="4"/>
        <v>2615533.2999999998</v>
      </c>
      <c r="F28" s="2">
        <f t="shared" si="4"/>
        <v>303980</v>
      </c>
      <c r="G28" s="2">
        <f t="shared" si="4"/>
        <v>2311553.2999999998</v>
      </c>
      <c r="H28" s="2">
        <f t="shared" si="4"/>
        <v>941014.41999999993</v>
      </c>
      <c r="I28" s="2">
        <f t="shared" si="4"/>
        <v>194466</v>
      </c>
      <c r="J28" s="2">
        <f t="shared" si="4"/>
        <v>746548.41999999993</v>
      </c>
      <c r="K28" s="13"/>
    </row>
    <row r="29" spans="1:11" ht="31.5" x14ac:dyDescent="0.25">
      <c r="A29" s="28" t="s">
        <v>9</v>
      </c>
      <c r="B29" s="5">
        <f>SUM(C29:D29)</f>
        <v>887310.96</v>
      </c>
      <c r="C29" s="5">
        <v>0</v>
      </c>
      <c r="D29" s="5">
        <v>887310.96</v>
      </c>
      <c r="E29" s="5">
        <f>SUM(F29:G29)</f>
        <v>991161.88</v>
      </c>
      <c r="F29" s="5">
        <v>0</v>
      </c>
      <c r="G29" s="5">
        <v>991161.88</v>
      </c>
      <c r="H29" s="5">
        <f>SUM(I29:J29)</f>
        <v>402751</v>
      </c>
      <c r="I29" s="5">
        <v>0</v>
      </c>
      <c r="J29" s="5">
        <v>402751</v>
      </c>
      <c r="K29" s="6" t="s">
        <v>7</v>
      </c>
    </row>
    <row r="30" spans="1:11" ht="63" x14ac:dyDescent="0.25">
      <c r="A30" s="28"/>
      <c r="B30" s="5">
        <f>SUM(C30:D30)</f>
        <v>19022.419999999998</v>
      </c>
      <c r="C30" s="5">
        <v>0</v>
      </c>
      <c r="D30" s="5">
        <v>19022.419999999998</v>
      </c>
      <c r="E30" s="5">
        <f>SUM(F30:G30)</f>
        <v>19022.419999999998</v>
      </c>
      <c r="F30" s="5">
        <v>0</v>
      </c>
      <c r="G30" s="5">
        <v>19022.419999999998</v>
      </c>
      <c r="H30" s="5">
        <f>SUM(I30:J30)</f>
        <v>19022.419999999998</v>
      </c>
      <c r="I30" s="5">
        <v>0</v>
      </c>
      <c r="J30" s="5">
        <v>19022.419999999998</v>
      </c>
      <c r="K30" s="6" t="s">
        <v>10</v>
      </c>
    </row>
    <row r="31" spans="1:11" ht="31.5" x14ac:dyDescent="0.25">
      <c r="A31" s="28" t="s">
        <v>11</v>
      </c>
      <c r="B31" s="5">
        <f>SUM(C31:D31)</f>
        <v>2165148.5</v>
      </c>
      <c r="C31" s="5">
        <v>0</v>
      </c>
      <c r="D31" s="5">
        <v>2165148.5</v>
      </c>
      <c r="E31" s="5">
        <f>SUM(F31:G31)</f>
        <v>1293974</v>
      </c>
      <c r="F31" s="5">
        <v>0</v>
      </c>
      <c r="G31" s="5">
        <v>1293974</v>
      </c>
      <c r="H31" s="5">
        <f>SUM(I31:J31)</f>
        <v>317380</v>
      </c>
      <c r="I31" s="5">
        <v>0</v>
      </c>
      <c r="J31" s="5">
        <v>317380</v>
      </c>
      <c r="K31" s="6" t="s">
        <v>7</v>
      </c>
    </row>
    <row r="32" spans="1:11" ht="63" x14ac:dyDescent="0.25">
      <c r="A32" s="28"/>
      <c r="B32" s="5">
        <f>SUM(C32:D32)</f>
        <v>7395</v>
      </c>
      <c r="C32" s="5">
        <v>0</v>
      </c>
      <c r="D32" s="5">
        <v>7395</v>
      </c>
      <c r="E32" s="5">
        <f>SUM(F32:G32)</f>
        <v>7395</v>
      </c>
      <c r="F32" s="5">
        <v>0</v>
      </c>
      <c r="G32" s="5">
        <v>7395</v>
      </c>
      <c r="H32" s="5">
        <f>SUM(I32:J32)</f>
        <v>7395</v>
      </c>
      <c r="I32" s="5">
        <v>0</v>
      </c>
      <c r="J32" s="5">
        <v>7395</v>
      </c>
      <c r="K32" s="6" t="s">
        <v>10</v>
      </c>
    </row>
    <row r="33" spans="1:21" ht="49.5" customHeight="1" x14ac:dyDescent="0.25">
      <c r="A33" s="19" t="s">
        <v>12</v>
      </c>
      <c r="B33" s="5">
        <f>SUM(C33:D33)</f>
        <v>98414.7</v>
      </c>
      <c r="C33" s="5">
        <v>98414.7</v>
      </c>
      <c r="D33" s="5">
        <v>0</v>
      </c>
      <c r="E33" s="5">
        <f>SUM(F33:G33)</f>
        <v>303980</v>
      </c>
      <c r="F33" s="5">
        <v>303980</v>
      </c>
      <c r="G33" s="5">
        <v>0</v>
      </c>
      <c r="H33" s="5">
        <f>SUM(I33:J33)</f>
        <v>194466</v>
      </c>
      <c r="I33" s="5">
        <v>194466</v>
      </c>
      <c r="J33" s="5">
        <v>0</v>
      </c>
      <c r="K33" s="6" t="s">
        <v>7</v>
      </c>
    </row>
    <row r="34" spans="1:21" ht="78.75" x14ac:dyDescent="0.25">
      <c r="A34" s="1" t="s">
        <v>13</v>
      </c>
      <c r="B34" s="2">
        <f>SUM(B35)</f>
        <v>48989.5</v>
      </c>
      <c r="C34" s="2">
        <f t="shared" ref="C34:J34" si="5">SUM(C35)</f>
        <v>48989.5</v>
      </c>
      <c r="D34" s="2">
        <f t="shared" si="5"/>
        <v>0</v>
      </c>
      <c r="E34" s="2">
        <f t="shared" si="5"/>
        <v>0</v>
      </c>
      <c r="F34" s="2">
        <f t="shared" si="5"/>
        <v>0</v>
      </c>
      <c r="G34" s="2">
        <f t="shared" si="5"/>
        <v>0</v>
      </c>
      <c r="H34" s="2">
        <f t="shared" si="5"/>
        <v>114308.8</v>
      </c>
      <c r="I34" s="2">
        <f t="shared" si="5"/>
        <v>114308.8</v>
      </c>
      <c r="J34" s="2">
        <f t="shared" si="5"/>
        <v>0</v>
      </c>
      <c r="K34" s="13"/>
    </row>
    <row r="35" spans="1:21" ht="47.25" x14ac:dyDescent="0.25">
      <c r="A35" s="19" t="s">
        <v>14</v>
      </c>
      <c r="B35" s="5">
        <f>SUM(C35:D35)</f>
        <v>48989.5</v>
      </c>
      <c r="C35" s="5">
        <v>48989.5</v>
      </c>
      <c r="D35" s="5">
        <v>0</v>
      </c>
      <c r="E35" s="5">
        <f>SUM(F35:G35)</f>
        <v>0</v>
      </c>
      <c r="F35" s="5">
        <v>0</v>
      </c>
      <c r="G35" s="5">
        <v>0</v>
      </c>
      <c r="H35" s="5">
        <f>SUM(I35:J35)</f>
        <v>114308.8</v>
      </c>
      <c r="I35" s="5">
        <v>114308.8</v>
      </c>
      <c r="J35" s="5">
        <v>0</v>
      </c>
      <c r="K35" s="6" t="s">
        <v>15</v>
      </c>
    </row>
    <row r="36" spans="1:21" ht="78.75" x14ac:dyDescent="0.25">
      <c r="A36" s="1" t="s">
        <v>16</v>
      </c>
      <c r="B36" s="2">
        <f>SUM(B37:B38)</f>
        <v>1637379.48</v>
      </c>
      <c r="C36" s="2">
        <f t="shared" ref="C36:J36" si="6">SUM(C37:C38)</f>
        <v>852783.47</v>
      </c>
      <c r="D36" s="2">
        <f t="shared" si="6"/>
        <v>784596.01</v>
      </c>
      <c r="E36" s="2">
        <f t="shared" si="6"/>
        <v>1635326.26</v>
      </c>
      <c r="F36" s="2">
        <f t="shared" si="6"/>
        <v>454355.79000000004</v>
      </c>
      <c r="G36" s="2">
        <f t="shared" si="6"/>
        <v>1180970.47</v>
      </c>
      <c r="H36" s="2">
        <f t="shared" si="6"/>
        <v>839161.12000000011</v>
      </c>
      <c r="I36" s="2">
        <f t="shared" si="6"/>
        <v>202592.7</v>
      </c>
      <c r="J36" s="2">
        <f t="shared" si="6"/>
        <v>636568.42000000004</v>
      </c>
      <c r="K36" s="13"/>
    </row>
    <row r="37" spans="1:21" ht="31.5" x14ac:dyDescent="0.25">
      <c r="A37" s="28" t="s">
        <v>17</v>
      </c>
      <c r="B37" s="5">
        <f>SUM(C37:D37)</f>
        <v>976204.01</v>
      </c>
      <c r="C37" s="5">
        <v>191608</v>
      </c>
      <c r="D37" s="5">
        <v>784596.01</v>
      </c>
      <c r="E37" s="5">
        <f>SUM(F37:G37)</f>
        <v>1292666.57</v>
      </c>
      <c r="F37" s="5">
        <v>111696.1</v>
      </c>
      <c r="G37" s="5">
        <v>1180970.47</v>
      </c>
      <c r="H37" s="5">
        <f>SUM(I37:J37)</f>
        <v>839161.12000000011</v>
      </c>
      <c r="I37" s="5">
        <v>202592.7</v>
      </c>
      <c r="J37" s="5">
        <v>636568.42000000004</v>
      </c>
      <c r="K37" s="6" t="s">
        <v>7</v>
      </c>
    </row>
    <row r="38" spans="1:21" ht="47.25" x14ac:dyDescent="0.25">
      <c r="A38" s="28"/>
      <c r="B38" s="5">
        <f>SUM(C38:D38)</f>
        <v>661175.47</v>
      </c>
      <c r="C38" s="5">
        <v>661175.47</v>
      </c>
      <c r="D38" s="5">
        <v>0</v>
      </c>
      <c r="E38" s="5">
        <f>SUM(F38:G38)</f>
        <v>342659.69</v>
      </c>
      <c r="F38" s="5">
        <v>342659.69</v>
      </c>
      <c r="G38" s="5">
        <v>0</v>
      </c>
      <c r="H38" s="5">
        <f>SUM(I38:J38)</f>
        <v>0</v>
      </c>
      <c r="I38" s="5">
        <v>0</v>
      </c>
      <c r="J38" s="5">
        <v>0</v>
      </c>
      <c r="K38" s="6" t="s">
        <v>18</v>
      </c>
    </row>
    <row r="39" spans="1:21" ht="63" x14ac:dyDescent="0.25">
      <c r="A39" s="1" t="s">
        <v>51</v>
      </c>
      <c r="B39" s="2">
        <f t="shared" ref="B39:J39" si="7">SUM(B40:B42)</f>
        <v>453485</v>
      </c>
      <c r="C39" s="2">
        <f t="shared" si="7"/>
        <v>208485</v>
      </c>
      <c r="D39" s="2">
        <f t="shared" si="7"/>
        <v>245000</v>
      </c>
      <c r="E39" s="2">
        <f t="shared" si="7"/>
        <v>1078664.5</v>
      </c>
      <c r="F39" s="2">
        <f t="shared" si="7"/>
        <v>250000</v>
      </c>
      <c r="G39" s="2">
        <f t="shared" si="7"/>
        <v>828664.5</v>
      </c>
      <c r="H39" s="2">
        <f t="shared" si="7"/>
        <v>351377.24</v>
      </c>
      <c r="I39" s="2">
        <f t="shared" si="7"/>
        <v>269552.24</v>
      </c>
      <c r="J39" s="2">
        <f t="shared" si="7"/>
        <v>81825</v>
      </c>
      <c r="K39" s="13"/>
    </row>
    <row r="40" spans="1:21" ht="47.25" x14ac:dyDescent="0.25">
      <c r="A40" s="19" t="s">
        <v>19</v>
      </c>
      <c r="B40" s="5">
        <f>SUM(C40:D40)</f>
        <v>10000</v>
      </c>
      <c r="C40" s="5">
        <v>0</v>
      </c>
      <c r="D40" s="5">
        <v>10000</v>
      </c>
      <c r="E40" s="5">
        <f>SUM(F40:G40)</f>
        <v>112499.5</v>
      </c>
      <c r="F40" s="5">
        <v>0</v>
      </c>
      <c r="G40" s="5">
        <v>112499.5</v>
      </c>
      <c r="H40" s="5">
        <f>SUM(I40:J40)</f>
        <v>70000</v>
      </c>
      <c r="I40" s="5">
        <v>0</v>
      </c>
      <c r="J40" s="5">
        <v>70000</v>
      </c>
      <c r="K40" s="6" t="s">
        <v>7</v>
      </c>
    </row>
    <row r="41" spans="1:21" ht="69.75" customHeight="1" x14ac:dyDescent="0.25">
      <c r="A41" s="45" t="s">
        <v>20</v>
      </c>
      <c r="B41" s="5">
        <f>SUM(C41:D41)</f>
        <v>243485</v>
      </c>
      <c r="C41" s="5">
        <v>8485</v>
      </c>
      <c r="D41" s="5">
        <v>235000</v>
      </c>
      <c r="E41" s="5">
        <f>SUM(F41:G41)</f>
        <v>716165</v>
      </c>
      <c r="F41" s="5">
        <v>0</v>
      </c>
      <c r="G41" s="5">
        <v>716165</v>
      </c>
      <c r="H41" s="5">
        <f>SUM(I41:J41)</f>
        <v>11825</v>
      </c>
      <c r="I41" s="5">
        <v>0</v>
      </c>
      <c r="J41" s="5">
        <v>11825</v>
      </c>
      <c r="K41" s="6" t="s">
        <v>7</v>
      </c>
    </row>
    <row r="42" spans="1:21" ht="37.5" customHeight="1" x14ac:dyDescent="0.25">
      <c r="A42" s="47"/>
      <c r="B42" s="5">
        <f>SUM(C42:D42)</f>
        <v>200000</v>
      </c>
      <c r="C42" s="5">
        <v>200000</v>
      </c>
      <c r="D42" s="5">
        <v>0</v>
      </c>
      <c r="E42" s="5">
        <f>SUM(F42:G42)</f>
        <v>250000</v>
      </c>
      <c r="F42" s="5">
        <v>250000</v>
      </c>
      <c r="G42" s="5">
        <v>0</v>
      </c>
      <c r="H42" s="5">
        <f>SUM(I42:J42)</f>
        <v>269552.24</v>
      </c>
      <c r="I42" s="5">
        <v>269552.24</v>
      </c>
      <c r="J42" s="5"/>
      <c r="K42" s="6" t="s">
        <v>61</v>
      </c>
    </row>
    <row r="43" spans="1:21" ht="110.25" x14ac:dyDescent="0.25">
      <c r="A43" s="1" t="s">
        <v>21</v>
      </c>
      <c r="B43" s="2">
        <f>SUM(B44:B45)</f>
        <v>4518968.41</v>
      </c>
      <c r="C43" s="2">
        <f t="shared" ref="C43:J43" si="8">SUM(C44:C45)</f>
        <v>0</v>
      </c>
      <c r="D43" s="2">
        <f t="shared" si="8"/>
        <v>4518968.41</v>
      </c>
      <c r="E43" s="2">
        <f t="shared" si="8"/>
        <v>4385027.88</v>
      </c>
      <c r="F43" s="2">
        <f t="shared" si="8"/>
        <v>0</v>
      </c>
      <c r="G43" s="2">
        <f t="shared" si="8"/>
        <v>4385027.88</v>
      </c>
      <c r="H43" s="2">
        <f t="shared" si="8"/>
        <v>2619693.4500000002</v>
      </c>
      <c r="I43" s="2">
        <f t="shared" si="8"/>
        <v>0</v>
      </c>
      <c r="J43" s="2">
        <f t="shared" si="8"/>
        <v>2619693.4500000002</v>
      </c>
      <c r="K43" s="13"/>
    </row>
    <row r="44" spans="1:21" ht="78.75" x14ac:dyDescent="0.25">
      <c r="A44" s="19" t="s">
        <v>22</v>
      </c>
      <c r="B44" s="5">
        <f>SUM(C44:D44)</f>
        <v>2395727.52</v>
      </c>
      <c r="C44" s="5">
        <v>0</v>
      </c>
      <c r="D44" s="5">
        <v>2395727.52</v>
      </c>
      <c r="E44" s="5">
        <f>SUM(F44:G44)</f>
        <v>2249121.5</v>
      </c>
      <c r="F44" s="5">
        <v>0</v>
      </c>
      <c r="G44" s="5">
        <v>2249121.5</v>
      </c>
      <c r="H44" s="5">
        <f>SUM(I44:J44)</f>
        <v>1532492.3</v>
      </c>
      <c r="I44" s="5">
        <v>0</v>
      </c>
      <c r="J44" s="5">
        <v>1532492.3</v>
      </c>
      <c r="K44" s="6" t="s">
        <v>7</v>
      </c>
    </row>
    <row r="45" spans="1:21" ht="47.25" x14ac:dyDescent="0.25">
      <c r="A45" s="19" t="s">
        <v>23</v>
      </c>
      <c r="B45" s="5">
        <f>SUM(C45:D45)</f>
        <v>2123240.89</v>
      </c>
      <c r="C45" s="5">
        <v>0</v>
      </c>
      <c r="D45" s="5">
        <v>2123240.89</v>
      </c>
      <c r="E45" s="5">
        <f>SUM(F45:G45)</f>
        <v>2135906.38</v>
      </c>
      <c r="F45" s="5">
        <v>0</v>
      </c>
      <c r="G45" s="5">
        <v>2135906.38</v>
      </c>
      <c r="H45" s="5">
        <f>SUM(I45:J45)</f>
        <v>1087201.1499999999</v>
      </c>
      <c r="I45" s="5">
        <v>0</v>
      </c>
      <c r="J45" s="5">
        <v>1087201.1499999999</v>
      </c>
      <c r="K45" s="6" t="s">
        <v>7</v>
      </c>
    </row>
    <row r="46" spans="1:21" ht="126" x14ac:dyDescent="0.25">
      <c r="A46" s="1" t="s">
        <v>24</v>
      </c>
      <c r="B46" s="2">
        <f t="shared" ref="B46:J46" si="9">SUM(B47:B49)</f>
        <v>2643121.5299999998</v>
      </c>
      <c r="C46" s="2">
        <f t="shared" si="9"/>
        <v>778275.64</v>
      </c>
      <c r="D46" s="2">
        <f t="shared" si="9"/>
        <v>1864845.8900000001</v>
      </c>
      <c r="E46" s="2">
        <f t="shared" si="9"/>
        <v>3512888.73</v>
      </c>
      <c r="F46" s="2">
        <f t="shared" si="9"/>
        <v>993369.4</v>
      </c>
      <c r="G46" s="2">
        <f t="shared" si="9"/>
        <v>2519519.33</v>
      </c>
      <c r="H46" s="2">
        <f t="shared" si="9"/>
        <v>2937042.65</v>
      </c>
      <c r="I46" s="2">
        <f t="shared" si="9"/>
        <v>1096050.1499999999</v>
      </c>
      <c r="J46" s="2">
        <f t="shared" si="9"/>
        <v>1840992.5</v>
      </c>
      <c r="K46" s="13"/>
    </row>
    <row r="47" spans="1:21" ht="47.25" x14ac:dyDescent="0.25">
      <c r="A47" s="19" t="s">
        <v>25</v>
      </c>
      <c r="B47" s="5">
        <f>SUM(C47:D47)</f>
        <v>1595907.47</v>
      </c>
      <c r="C47" s="5">
        <v>778275.64</v>
      </c>
      <c r="D47" s="5">
        <v>817631.83</v>
      </c>
      <c r="E47" s="5">
        <f>SUM(F47:G47)</f>
        <v>1822486.73</v>
      </c>
      <c r="F47" s="5">
        <v>993369.4</v>
      </c>
      <c r="G47" s="5">
        <v>829117.33</v>
      </c>
      <c r="H47" s="5">
        <f>SUM(I47:J47)</f>
        <v>1481467.65</v>
      </c>
      <c r="I47" s="5">
        <v>1096050.1499999999</v>
      </c>
      <c r="J47" s="5">
        <v>385417.5</v>
      </c>
      <c r="K47" s="7" t="s">
        <v>26</v>
      </c>
      <c r="P47" s="15"/>
      <c r="Q47" s="15"/>
      <c r="R47" s="15"/>
      <c r="S47" s="15"/>
      <c r="T47" s="15"/>
      <c r="U47" s="15"/>
    </row>
    <row r="48" spans="1:21" ht="63" x14ac:dyDescent="0.25">
      <c r="A48" s="19" t="s">
        <v>27</v>
      </c>
      <c r="B48" s="5">
        <f>SUM(C48:D48)</f>
        <v>758164</v>
      </c>
      <c r="C48" s="5">
        <v>0</v>
      </c>
      <c r="D48" s="5">
        <v>758164</v>
      </c>
      <c r="E48" s="5">
        <f>SUM(F48:G48)</f>
        <v>1346000</v>
      </c>
      <c r="F48" s="5">
        <v>0</v>
      </c>
      <c r="G48" s="5">
        <v>1346000</v>
      </c>
      <c r="H48" s="5">
        <f>SUM(I48:J48)</f>
        <v>1138800</v>
      </c>
      <c r="I48" s="5">
        <v>0</v>
      </c>
      <c r="J48" s="5">
        <v>1138800</v>
      </c>
      <c r="K48" s="6" t="s">
        <v>28</v>
      </c>
    </row>
    <row r="49" spans="1:11" ht="63" x14ac:dyDescent="0.25">
      <c r="A49" s="19" t="s">
        <v>29</v>
      </c>
      <c r="B49" s="5">
        <f>SUM(C49:D49)</f>
        <v>289050.06</v>
      </c>
      <c r="C49" s="5">
        <v>0</v>
      </c>
      <c r="D49" s="5">
        <v>289050.06</v>
      </c>
      <c r="E49" s="5">
        <f>SUM(F49:G49)</f>
        <v>344402</v>
      </c>
      <c r="F49" s="5">
        <v>0</v>
      </c>
      <c r="G49" s="5">
        <v>344402</v>
      </c>
      <c r="H49" s="5">
        <f>SUM(I49:J49)</f>
        <v>316775</v>
      </c>
      <c r="I49" s="5">
        <v>0</v>
      </c>
      <c r="J49" s="5">
        <v>316775</v>
      </c>
      <c r="K49" s="6" t="s">
        <v>28</v>
      </c>
    </row>
    <row r="50" spans="1:11" ht="63" x14ac:dyDescent="0.25">
      <c r="A50" s="1" t="s">
        <v>30</v>
      </c>
      <c r="B50" s="2">
        <f>SUM(B51)</f>
        <v>283157</v>
      </c>
      <c r="C50" s="2">
        <f t="shared" ref="C50:J50" si="10">SUM(C51)</f>
        <v>283157</v>
      </c>
      <c r="D50" s="2">
        <f t="shared" si="10"/>
        <v>0</v>
      </c>
      <c r="E50" s="2">
        <f t="shared" si="10"/>
        <v>0</v>
      </c>
      <c r="F50" s="2">
        <f t="shared" si="10"/>
        <v>0</v>
      </c>
      <c r="G50" s="2">
        <f t="shared" si="10"/>
        <v>0</v>
      </c>
      <c r="H50" s="2">
        <f t="shared" si="10"/>
        <v>0</v>
      </c>
      <c r="I50" s="2">
        <f t="shared" si="10"/>
        <v>0</v>
      </c>
      <c r="J50" s="2">
        <f t="shared" si="10"/>
        <v>0</v>
      </c>
      <c r="K50" s="4"/>
    </row>
    <row r="51" spans="1:11" ht="126" x14ac:dyDescent="0.25">
      <c r="A51" s="19" t="s">
        <v>31</v>
      </c>
      <c r="B51" s="8">
        <f>SUM(C51:D51)</f>
        <v>283157</v>
      </c>
      <c r="C51" s="8">
        <v>283157</v>
      </c>
      <c r="D51" s="8">
        <v>0</v>
      </c>
      <c r="E51" s="8">
        <f>SUM(F51:G51)</f>
        <v>0</v>
      </c>
      <c r="F51" s="8">
        <v>0</v>
      </c>
      <c r="G51" s="8">
        <v>0</v>
      </c>
      <c r="H51" s="8">
        <f>SUM(I51:J51)</f>
        <v>0</v>
      </c>
      <c r="I51" s="5">
        <v>0</v>
      </c>
      <c r="J51" s="5">
        <v>0</v>
      </c>
      <c r="K51" s="6" t="s">
        <v>7</v>
      </c>
    </row>
    <row r="52" spans="1:11" ht="87" customHeight="1" x14ac:dyDescent="0.25">
      <c r="A52" s="1" t="s">
        <v>58</v>
      </c>
      <c r="B52" s="2">
        <f t="shared" ref="B52:J54" si="11">SUM(B53)</f>
        <v>51110.600000000006</v>
      </c>
      <c r="C52" s="2">
        <f t="shared" si="11"/>
        <v>0</v>
      </c>
      <c r="D52" s="2">
        <f t="shared" si="11"/>
        <v>51110.600000000006</v>
      </c>
      <c r="E52" s="2">
        <f t="shared" si="11"/>
        <v>194223.03999999998</v>
      </c>
      <c r="F52" s="2">
        <f t="shared" si="11"/>
        <v>0</v>
      </c>
      <c r="G52" s="2">
        <f t="shared" si="11"/>
        <v>194223.03999999998</v>
      </c>
      <c r="H52" s="2">
        <f t="shared" si="11"/>
        <v>112284.16</v>
      </c>
      <c r="I52" s="2">
        <f t="shared" si="11"/>
        <v>0</v>
      </c>
      <c r="J52" s="2">
        <f t="shared" si="11"/>
        <v>112284.16</v>
      </c>
      <c r="K52" s="13"/>
    </row>
    <row r="53" spans="1:11" ht="66" customHeight="1" x14ac:dyDescent="0.25">
      <c r="A53" s="19" t="s">
        <v>60</v>
      </c>
      <c r="B53" s="5">
        <f>SUM(C53:D53)</f>
        <v>51110.600000000006</v>
      </c>
      <c r="C53" s="5">
        <v>0</v>
      </c>
      <c r="D53" s="5">
        <v>51110.600000000006</v>
      </c>
      <c r="E53" s="5">
        <f>SUM(F53:G53)</f>
        <v>194223.03999999998</v>
      </c>
      <c r="F53" s="16">
        <v>0</v>
      </c>
      <c r="G53" s="5">
        <v>194223.03999999998</v>
      </c>
      <c r="H53" s="5">
        <f>SUM(I53:J53)</f>
        <v>112284.16</v>
      </c>
      <c r="I53" s="5">
        <v>0</v>
      </c>
      <c r="J53" s="5">
        <v>112284.16</v>
      </c>
      <c r="K53" s="6" t="s">
        <v>7</v>
      </c>
    </row>
    <row r="54" spans="1:11" ht="78.75" x14ac:dyDescent="0.25">
      <c r="A54" s="1" t="s">
        <v>52</v>
      </c>
      <c r="B54" s="2">
        <f t="shared" si="11"/>
        <v>2815348.31</v>
      </c>
      <c r="C54" s="2">
        <f t="shared" si="11"/>
        <v>2606344.59</v>
      </c>
      <c r="D54" s="2">
        <f t="shared" si="11"/>
        <v>209003.72</v>
      </c>
      <c r="E54" s="2">
        <f t="shared" si="11"/>
        <v>4453434.95</v>
      </c>
      <c r="F54" s="2">
        <f t="shared" si="11"/>
        <v>4272832.17</v>
      </c>
      <c r="G54" s="2">
        <f t="shared" si="11"/>
        <v>180602.78</v>
      </c>
      <c r="H54" s="2">
        <f t="shared" si="11"/>
        <v>4216864.2300000004</v>
      </c>
      <c r="I54" s="2">
        <f t="shared" si="11"/>
        <v>4101101.73</v>
      </c>
      <c r="J54" s="2">
        <f t="shared" si="11"/>
        <v>115762.5</v>
      </c>
      <c r="K54" s="13"/>
    </row>
    <row r="55" spans="1:11" ht="47.25" x14ac:dyDescent="0.25">
      <c r="A55" s="19" t="s">
        <v>32</v>
      </c>
      <c r="B55" s="5">
        <f>SUM(C55:D55)</f>
        <v>2815348.31</v>
      </c>
      <c r="C55" s="5">
        <v>2606344.59</v>
      </c>
      <c r="D55" s="5">
        <v>209003.72</v>
      </c>
      <c r="E55" s="5">
        <f>SUM(F55:G55)</f>
        <v>4453434.95</v>
      </c>
      <c r="F55" s="5">
        <v>4272832.17</v>
      </c>
      <c r="G55" s="5">
        <v>180602.78</v>
      </c>
      <c r="H55" s="5">
        <f>SUM(I55:J55)</f>
        <v>4216864.2300000004</v>
      </c>
      <c r="I55" s="5">
        <v>4101101.73</v>
      </c>
      <c r="J55" s="5">
        <v>115762.5</v>
      </c>
      <c r="K55" s="7" t="s">
        <v>33</v>
      </c>
    </row>
    <row r="56" spans="1:11" ht="63" x14ac:dyDescent="0.25">
      <c r="A56" s="1" t="s">
        <v>34</v>
      </c>
      <c r="B56" s="2">
        <f t="shared" ref="B56:J56" si="12">SUM(B57:B57)</f>
        <v>40000</v>
      </c>
      <c r="C56" s="2">
        <f t="shared" si="12"/>
        <v>40000</v>
      </c>
      <c r="D56" s="2">
        <f t="shared" si="12"/>
        <v>0</v>
      </c>
      <c r="E56" s="2">
        <f t="shared" si="12"/>
        <v>16252</v>
      </c>
      <c r="F56" s="2">
        <f t="shared" si="12"/>
        <v>16252</v>
      </c>
      <c r="G56" s="2">
        <f t="shared" si="12"/>
        <v>0</v>
      </c>
      <c r="H56" s="2">
        <f t="shared" si="12"/>
        <v>0</v>
      </c>
      <c r="I56" s="2">
        <f t="shared" si="12"/>
        <v>0</v>
      </c>
      <c r="J56" s="2">
        <f t="shared" si="12"/>
        <v>0</v>
      </c>
      <c r="K56" s="13"/>
    </row>
    <row r="57" spans="1:11" ht="77.25" customHeight="1" x14ac:dyDescent="0.25">
      <c r="A57" s="21" t="s">
        <v>53</v>
      </c>
      <c r="B57" s="5">
        <f>SUM(C57:D57)</f>
        <v>40000</v>
      </c>
      <c r="C57" s="5">
        <v>40000</v>
      </c>
      <c r="D57" s="5">
        <v>0</v>
      </c>
      <c r="E57" s="5">
        <f>SUM(F57:G57)</f>
        <v>16252</v>
      </c>
      <c r="F57" s="5">
        <v>16252</v>
      </c>
      <c r="G57" s="5">
        <v>0</v>
      </c>
      <c r="H57" s="5">
        <f>SUM(I57:J57)</f>
        <v>0</v>
      </c>
      <c r="I57" s="5">
        <v>0</v>
      </c>
      <c r="J57" s="5">
        <v>0</v>
      </c>
      <c r="K57" s="6" t="s">
        <v>7</v>
      </c>
    </row>
    <row r="58" spans="1:11" ht="89.25" customHeight="1" x14ac:dyDescent="0.25">
      <c r="A58" s="1" t="s">
        <v>35</v>
      </c>
      <c r="B58" s="2">
        <f t="shared" ref="B58:J58" si="13">SUM(B59:B60)</f>
        <v>285000</v>
      </c>
      <c r="C58" s="2">
        <f t="shared" si="13"/>
        <v>285000</v>
      </c>
      <c r="D58" s="2">
        <f t="shared" si="13"/>
        <v>0</v>
      </c>
      <c r="E58" s="2">
        <f t="shared" si="13"/>
        <v>48618</v>
      </c>
      <c r="F58" s="2">
        <f t="shared" si="13"/>
        <v>48618</v>
      </c>
      <c r="G58" s="2">
        <f t="shared" si="13"/>
        <v>0</v>
      </c>
      <c r="H58" s="2">
        <f t="shared" si="13"/>
        <v>0</v>
      </c>
      <c r="I58" s="2">
        <f t="shared" si="13"/>
        <v>0</v>
      </c>
      <c r="J58" s="2">
        <f t="shared" si="13"/>
        <v>0</v>
      </c>
      <c r="K58" s="13"/>
    </row>
    <row r="59" spans="1:11" ht="74.25" customHeight="1" x14ac:dyDescent="0.25">
      <c r="A59" s="19" t="s">
        <v>55</v>
      </c>
      <c r="B59" s="5">
        <f>SUM(C59:D59)</f>
        <v>185000</v>
      </c>
      <c r="C59" s="5">
        <v>185000</v>
      </c>
      <c r="D59" s="5">
        <v>0</v>
      </c>
      <c r="E59" s="5">
        <f>SUM(F59:G59)</f>
        <v>0</v>
      </c>
      <c r="F59" s="5">
        <v>0</v>
      </c>
      <c r="G59" s="5">
        <v>0</v>
      </c>
      <c r="H59" s="5">
        <f>SUM(I59:J59)</f>
        <v>0</v>
      </c>
      <c r="I59" s="5">
        <v>0</v>
      </c>
      <c r="J59" s="5">
        <v>0</v>
      </c>
      <c r="K59" s="6" t="s">
        <v>7</v>
      </c>
    </row>
    <row r="60" spans="1:11" ht="39.75" customHeight="1" x14ac:dyDescent="0.25">
      <c r="A60" s="19" t="s">
        <v>36</v>
      </c>
      <c r="B60" s="5">
        <f>SUM(C60:D60)</f>
        <v>100000</v>
      </c>
      <c r="C60" s="5">
        <v>100000</v>
      </c>
      <c r="D60" s="5">
        <v>0</v>
      </c>
      <c r="E60" s="5">
        <f>SUM(F60:G60)</f>
        <v>48618</v>
      </c>
      <c r="F60" s="5">
        <v>48618</v>
      </c>
      <c r="G60" s="5">
        <v>0</v>
      </c>
      <c r="H60" s="5">
        <f>SUM(I60:J60)</f>
        <v>0</v>
      </c>
      <c r="I60" s="5">
        <v>0</v>
      </c>
      <c r="J60" s="5">
        <v>0</v>
      </c>
      <c r="K60" s="6" t="s">
        <v>7</v>
      </c>
    </row>
    <row r="61" spans="1:11" ht="15.75" x14ac:dyDescent="0.25">
      <c r="A61" s="25" t="s">
        <v>37</v>
      </c>
      <c r="B61" s="26"/>
      <c r="C61" s="26"/>
      <c r="D61" s="26"/>
      <c r="E61" s="26"/>
      <c r="F61" s="26"/>
      <c r="G61" s="26"/>
      <c r="H61" s="26"/>
      <c r="I61" s="26"/>
      <c r="J61" s="26"/>
      <c r="K61" s="26"/>
    </row>
    <row r="62" spans="1:11" ht="35.25" customHeight="1" x14ac:dyDescent="0.25">
      <c r="A62" s="38" t="s">
        <v>38</v>
      </c>
      <c r="B62" s="42" t="s">
        <v>45</v>
      </c>
      <c r="C62" s="43"/>
      <c r="D62" s="43"/>
      <c r="E62" s="43"/>
      <c r="F62" s="43"/>
      <c r="G62" s="43"/>
      <c r="H62" s="43"/>
      <c r="I62" s="43"/>
      <c r="J62" s="43"/>
      <c r="K62" s="41" t="s">
        <v>50</v>
      </c>
    </row>
    <row r="63" spans="1:11" ht="15.75" x14ac:dyDescent="0.25">
      <c r="A63" s="39"/>
      <c r="B63" s="44" t="s">
        <v>42</v>
      </c>
      <c r="C63" s="44"/>
      <c r="D63" s="44"/>
      <c r="E63" s="44" t="s">
        <v>43</v>
      </c>
      <c r="F63" s="44"/>
      <c r="G63" s="44"/>
      <c r="H63" s="44" t="s">
        <v>57</v>
      </c>
      <c r="I63" s="44"/>
      <c r="J63" s="44"/>
      <c r="K63" s="41"/>
    </row>
    <row r="64" spans="1:11" ht="15.75" x14ac:dyDescent="0.25">
      <c r="A64" s="39"/>
      <c r="B64" s="42" t="s">
        <v>44</v>
      </c>
      <c r="C64" s="44" t="s">
        <v>46</v>
      </c>
      <c r="D64" s="44"/>
      <c r="E64" s="42" t="s">
        <v>44</v>
      </c>
      <c r="F64" s="44" t="s">
        <v>46</v>
      </c>
      <c r="G64" s="44"/>
      <c r="H64" s="42" t="s">
        <v>44</v>
      </c>
      <c r="I64" s="44" t="s">
        <v>46</v>
      </c>
      <c r="J64" s="44"/>
      <c r="K64" s="41"/>
    </row>
    <row r="65" spans="1:11" ht="72.75" customHeight="1" x14ac:dyDescent="0.25">
      <c r="A65" s="40"/>
      <c r="B65" s="42"/>
      <c r="C65" s="20" t="s">
        <v>47</v>
      </c>
      <c r="D65" s="20" t="s">
        <v>48</v>
      </c>
      <c r="E65" s="42"/>
      <c r="F65" s="20" t="s">
        <v>47</v>
      </c>
      <c r="G65" s="20" t="s">
        <v>48</v>
      </c>
      <c r="H65" s="42"/>
      <c r="I65" s="20" t="s">
        <v>47</v>
      </c>
      <c r="J65" s="20" t="s">
        <v>48</v>
      </c>
      <c r="K65" s="41"/>
    </row>
    <row r="66" spans="1:11" ht="15.75" x14ac:dyDescent="0.25">
      <c r="A66" s="1" t="s">
        <v>39</v>
      </c>
      <c r="B66" s="9">
        <f t="shared" ref="B66:J66" si="14">SUM(B67:B68)</f>
        <v>306351</v>
      </c>
      <c r="C66" s="9">
        <f t="shared" si="14"/>
        <v>306351</v>
      </c>
      <c r="D66" s="9">
        <f t="shared" si="14"/>
        <v>0</v>
      </c>
      <c r="E66" s="9">
        <f t="shared" si="14"/>
        <v>176214</v>
      </c>
      <c r="F66" s="9">
        <f t="shared" si="14"/>
        <v>176214</v>
      </c>
      <c r="G66" s="9">
        <f t="shared" si="14"/>
        <v>0</v>
      </c>
      <c r="H66" s="9">
        <f t="shared" si="14"/>
        <v>150000</v>
      </c>
      <c r="I66" s="9">
        <f t="shared" si="14"/>
        <v>150000</v>
      </c>
      <c r="J66" s="9">
        <f t="shared" si="14"/>
        <v>0</v>
      </c>
      <c r="K66" s="11"/>
    </row>
    <row r="67" spans="1:11" ht="31.5" x14ac:dyDescent="0.25">
      <c r="A67" s="19" t="s">
        <v>54</v>
      </c>
      <c r="B67" s="10">
        <f>SUM(C67:D67)</f>
        <v>115137</v>
      </c>
      <c r="C67" s="10">
        <v>115137</v>
      </c>
      <c r="D67" s="10">
        <v>0</v>
      </c>
      <c r="E67" s="10">
        <f>SUM(F67:G67)</f>
        <v>150000</v>
      </c>
      <c r="F67" s="10">
        <v>150000</v>
      </c>
      <c r="G67" s="10">
        <v>0</v>
      </c>
      <c r="H67" s="10">
        <f>SUM(I67:J67)</f>
        <v>150000</v>
      </c>
      <c r="I67" s="10">
        <v>150000</v>
      </c>
      <c r="J67" s="10">
        <v>0</v>
      </c>
      <c r="K67" s="6" t="s">
        <v>7</v>
      </c>
    </row>
    <row r="68" spans="1:11" ht="110.25" x14ac:dyDescent="0.25">
      <c r="A68" s="19" t="s">
        <v>40</v>
      </c>
      <c r="B68" s="10">
        <f>SUM(C68:D68)</f>
        <v>191214</v>
      </c>
      <c r="C68" s="10">
        <v>191214</v>
      </c>
      <c r="D68" s="10">
        <v>0</v>
      </c>
      <c r="E68" s="10">
        <f>SUM(F68:G68)</f>
        <v>26214</v>
      </c>
      <c r="F68" s="10">
        <v>26214</v>
      </c>
      <c r="G68" s="10">
        <v>0</v>
      </c>
      <c r="H68" s="10">
        <f>SUM(I68:J68)</f>
        <v>0</v>
      </c>
      <c r="I68" s="10">
        <v>0</v>
      </c>
      <c r="J68" s="10">
        <v>0</v>
      </c>
      <c r="K68" s="6" t="s">
        <v>41</v>
      </c>
    </row>
  </sheetData>
  <autoFilter ref="A16:K68"/>
  <mergeCells count="34">
    <mergeCell ref="E13:G13"/>
    <mergeCell ref="A37:A38"/>
    <mergeCell ref="A61:K61"/>
    <mergeCell ref="A31:A32"/>
    <mergeCell ref="A21:A23"/>
    <mergeCell ref="A41:A42"/>
    <mergeCell ref="A62:A65"/>
    <mergeCell ref="K62:K65"/>
    <mergeCell ref="B62:J62"/>
    <mergeCell ref="B64:B65"/>
    <mergeCell ref="E64:E65"/>
    <mergeCell ref="H64:H65"/>
    <mergeCell ref="C64:D64"/>
    <mergeCell ref="F64:G64"/>
    <mergeCell ref="I64:J64"/>
    <mergeCell ref="B63:D63"/>
    <mergeCell ref="E63:G63"/>
    <mergeCell ref="H63:J63"/>
    <mergeCell ref="A8:K8"/>
    <mergeCell ref="A9:K9"/>
    <mergeCell ref="A11:K11"/>
    <mergeCell ref="A26:A27"/>
    <mergeCell ref="A29:A30"/>
    <mergeCell ref="B13:D13"/>
    <mergeCell ref="B12:J12"/>
    <mergeCell ref="C14:D14"/>
    <mergeCell ref="B14:B15"/>
    <mergeCell ref="A12:A15"/>
    <mergeCell ref="E14:E15"/>
    <mergeCell ref="F14:G14"/>
    <mergeCell ref="I14:J14"/>
    <mergeCell ref="H14:H15"/>
    <mergeCell ref="K12:K15"/>
    <mergeCell ref="H13:J13"/>
  </mergeCells>
  <pageMargins left="0.78740157480314965" right="0.39370078740157483" top="0.78740157480314965" bottom="0.78740157480314965" header="0.31496062992125984" footer="0.31496062992125984"/>
  <pageSetup paperSize="9" scale="62" fitToHeight="0" orientation="landscape" r:id="rId1"/>
  <headerFooter>
    <oddHeader>&amp;R&amp;P</oddHeader>
  </headerFooter>
  <rowBreaks count="1" manualBreakCount="1">
    <brk id="6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2020-03-05T12:58:13Z</dcterms:modified>
</cp:coreProperties>
</file>