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Рейтинг 2018 ГРБС с учр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4" i="1" l="1"/>
  <c r="H34" i="1"/>
  <c r="G34" i="1"/>
  <c r="F34" i="1"/>
  <c r="E34" i="1"/>
  <c r="K33" i="1"/>
  <c r="H33" i="1"/>
  <c r="G33" i="1"/>
  <c r="F33" i="1"/>
  <c r="E33" i="1"/>
  <c r="K32" i="1"/>
  <c r="H32" i="1"/>
  <c r="G32" i="1"/>
  <c r="F32" i="1"/>
  <c r="E32" i="1"/>
  <c r="K31" i="1"/>
  <c r="H31" i="1"/>
  <c r="G31" i="1"/>
  <c r="F31" i="1"/>
  <c r="E31" i="1"/>
  <c r="K30" i="1"/>
  <c r="H30" i="1"/>
  <c r="G30" i="1"/>
  <c r="F30" i="1"/>
  <c r="E30" i="1"/>
  <c r="K29" i="1"/>
  <c r="H29" i="1"/>
  <c r="G29" i="1"/>
  <c r="F29" i="1"/>
  <c r="E29" i="1"/>
  <c r="L28" i="1"/>
  <c r="J28" i="1"/>
  <c r="I28" i="1"/>
  <c r="H28" i="1"/>
  <c r="G28" i="1"/>
  <c r="F28" i="1"/>
  <c r="E28" i="1"/>
  <c r="K27" i="1"/>
  <c r="H27" i="1"/>
  <c r="G27" i="1"/>
  <c r="F27" i="1"/>
  <c r="E27" i="1"/>
  <c r="L26" i="1"/>
  <c r="J26" i="1"/>
  <c r="I26" i="1"/>
  <c r="H26" i="1"/>
  <c r="G26" i="1"/>
  <c r="F26" i="1"/>
  <c r="E26" i="1"/>
  <c r="L25" i="1"/>
  <c r="J25" i="1"/>
  <c r="I25" i="1"/>
  <c r="H25" i="1"/>
  <c r="G25" i="1"/>
  <c r="F25" i="1"/>
  <c r="E25" i="1"/>
  <c r="L24" i="1"/>
  <c r="J24" i="1"/>
  <c r="I24" i="1"/>
  <c r="H24" i="1"/>
  <c r="G24" i="1"/>
  <c r="F24" i="1"/>
  <c r="E24" i="1"/>
  <c r="L23" i="1"/>
  <c r="J23" i="1"/>
  <c r="I23" i="1"/>
  <c r="H23" i="1"/>
  <c r="G23" i="1"/>
  <c r="F23" i="1"/>
  <c r="E23" i="1"/>
  <c r="L22" i="1"/>
  <c r="J22" i="1"/>
  <c r="I22" i="1"/>
  <c r="H22" i="1"/>
  <c r="G22" i="1"/>
  <c r="F22" i="1"/>
  <c r="E22" i="1"/>
  <c r="L21" i="1"/>
  <c r="J21" i="1"/>
  <c r="I21" i="1"/>
  <c r="H21" i="1"/>
  <c r="G21" i="1"/>
  <c r="F21" i="1"/>
  <c r="E21" i="1"/>
  <c r="L20" i="1"/>
  <c r="J20" i="1"/>
  <c r="I20" i="1"/>
  <c r="H20" i="1"/>
  <c r="G20" i="1"/>
  <c r="F20" i="1"/>
  <c r="E20" i="1"/>
  <c r="K19" i="1"/>
  <c r="H19" i="1"/>
  <c r="G19" i="1"/>
  <c r="F19" i="1"/>
  <c r="E19" i="1"/>
  <c r="K18" i="1"/>
  <c r="H18" i="1"/>
  <c r="G18" i="1"/>
  <c r="F18" i="1"/>
  <c r="E18" i="1"/>
  <c r="L17" i="1"/>
  <c r="J17" i="1"/>
  <c r="I17" i="1"/>
  <c r="H17" i="1"/>
  <c r="G17" i="1"/>
  <c r="F17" i="1"/>
  <c r="E17" i="1"/>
  <c r="L16" i="1"/>
  <c r="J16" i="1"/>
  <c r="I16" i="1"/>
  <c r="H16" i="1"/>
  <c r="G16" i="1"/>
  <c r="F16" i="1"/>
  <c r="E16" i="1"/>
  <c r="K15" i="1"/>
  <c r="H15" i="1"/>
  <c r="G15" i="1"/>
  <c r="F15" i="1"/>
  <c r="E15" i="1"/>
  <c r="K14" i="1"/>
  <c r="H14" i="1"/>
  <c r="G14" i="1"/>
  <c r="F14" i="1"/>
  <c r="E14" i="1"/>
  <c r="L13" i="1"/>
  <c r="J13" i="1"/>
  <c r="I13" i="1"/>
  <c r="H13" i="1"/>
  <c r="G13" i="1"/>
  <c r="F13" i="1"/>
  <c r="E13" i="1"/>
  <c r="L12" i="1"/>
  <c r="J12" i="1"/>
  <c r="I12" i="1"/>
  <c r="H12" i="1"/>
  <c r="G12" i="1"/>
  <c r="F12" i="1"/>
  <c r="E12" i="1"/>
  <c r="L11" i="1"/>
  <c r="J11" i="1"/>
  <c r="I11" i="1"/>
  <c r="H11" i="1"/>
  <c r="G11" i="1"/>
  <c r="F11" i="1"/>
  <c r="E11" i="1"/>
  <c r="K10" i="1"/>
  <c r="H10" i="1"/>
  <c r="G10" i="1"/>
  <c r="F10" i="1"/>
  <c r="E10" i="1"/>
  <c r="L9" i="1"/>
  <c r="J9" i="1"/>
  <c r="I9" i="1"/>
  <c r="H9" i="1"/>
  <c r="G9" i="1"/>
  <c r="F9" i="1"/>
  <c r="E9" i="1"/>
  <c r="K8" i="1"/>
  <c r="H8" i="1"/>
  <c r="G8" i="1"/>
  <c r="F8" i="1"/>
  <c r="E8" i="1"/>
  <c r="L7" i="1"/>
  <c r="M28" i="1" s="1"/>
  <c r="K7" i="1"/>
  <c r="M34" i="1" s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<sst xmlns="http://schemas.openxmlformats.org/spreadsheetml/2006/main" count="191" uniqueCount="83">
  <si>
    <t>Приложение 1</t>
  </si>
  <si>
    <t>Место в рейтинге</t>
  </si>
  <si>
    <t>№ п/п</t>
  </si>
  <si>
    <t>ГРБС</t>
  </si>
  <si>
    <t>Наименование ГРБС</t>
  </si>
  <si>
    <t>Группы показателей</t>
  </si>
  <si>
    <t>Сводная оценка качества, для ГРБС, оценивающихся по двум группам</t>
  </si>
  <si>
    <t>Сводная оценка качества, для ГРБС, оценивающихся по трем группам</t>
  </si>
  <si>
    <t>Сводная оценка качества</t>
  </si>
  <si>
    <t>Степень качества управления финансовым менеджментом в 2018 году</t>
  </si>
  <si>
    <t>Степень качества управления финансовым менеджментом в 2017 году</t>
  </si>
  <si>
    <t>Степень качества управления финансовым менеджментом в 2016 году</t>
  </si>
  <si>
    <t>Степень качества управления финансовым менеджментом в 2015 году</t>
  </si>
  <si>
    <t>Соблюдение установленных правил и регламентов</t>
  </si>
  <si>
    <t>Качество исполнения бюджета и финансовая дисциплина</t>
  </si>
  <si>
    <t>Качество управления государственными учреждениями</t>
  </si>
  <si>
    <t xml:space="preserve">Максимальное значение </t>
  </si>
  <si>
    <t xml:space="preserve">Фактическое значение </t>
  </si>
  <si>
    <t xml:space="preserve">фактическая оценка </t>
  </si>
  <si>
    <t xml:space="preserve">% от максимального значения </t>
  </si>
  <si>
    <t>справочно</t>
  </si>
  <si>
    <t>253</t>
  </si>
  <si>
    <t>Управление Ленинградской области по организации и контролю деятельности по обращению с отходами</t>
  </si>
  <si>
    <t>I</t>
  </si>
  <si>
    <t>оценка не осуществлялась</t>
  </si>
  <si>
    <t>996</t>
  </si>
  <si>
    <t>Управление ветеринарии Ленинградской области</t>
  </si>
  <si>
    <t>III</t>
  </si>
  <si>
    <t>979</t>
  </si>
  <si>
    <t>Комитет по развитию малого, среднего бизнеса и потребительского рынка Ленинградской области</t>
  </si>
  <si>
    <t>II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</si>
  <si>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</si>
  <si>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</si>
  <si>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980</t>
  </si>
  <si>
    <t>Комитет Ленинградской области по туризму</t>
  </si>
  <si>
    <t>6-7</t>
  </si>
  <si>
    <t>970</t>
  </si>
  <si>
    <t>Комитет по труду и занятости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</si>
  <si>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</si>
  <si>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</si>
  <si>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</si>
  <si>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</si>
  <si>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961</t>
  </si>
  <si>
    <t>Комитет по физической культуре и спорту Ленинградской области</t>
  </si>
  <si>
    <t>10-11</t>
  </si>
  <si>
    <t>993</t>
  </si>
  <si>
    <t>Комитет по молодежной политике Ленинградской области</t>
  </si>
  <si>
    <t>254</t>
  </si>
  <si>
    <t>Управление Ленинградской области по транспорту</t>
  </si>
  <si>
    <t>982</t>
  </si>
  <si>
    <t>Комитет государственного экологического надзора Ленинградской области</t>
  </si>
  <si>
    <t>972</t>
  </si>
  <si>
    <t>Комитет правопорядка и безопасности Ленинградской области</t>
  </si>
  <si>
    <t>986</t>
  </si>
  <si>
    <t>Комитет по здравоохранению Ленинградской области</t>
  </si>
  <si>
    <t>997</t>
  </si>
  <si>
    <t>Комитет государственного заказа Ленинградской области*</t>
  </si>
  <si>
    <t>977</t>
  </si>
  <si>
    <t>Комитет экономического развития и инвестиционной деятельности Ленинградской области</t>
  </si>
  <si>
    <t>068</t>
  </si>
  <si>
    <t>Комитет общего и профессионального образования Ленинградской области</t>
  </si>
  <si>
    <t>987</t>
  </si>
  <si>
    <t>Комитет по социальной защите населения Ленинградской области</t>
  </si>
  <si>
    <t>962</t>
  </si>
  <si>
    <t>Комитет по культуре Ленинградской области</t>
  </si>
  <si>
    <t>252</t>
  </si>
  <si>
    <t>Комитет по связи и информатизации Ленинградской области</t>
  </si>
  <si>
    <t>801</t>
  </si>
  <si>
    <t>Ленинградский областной комитет по управлению государственным имуществом</t>
  </si>
  <si>
    <t>978</t>
  </si>
  <si>
    <t>Комитет по топливно-энергетическому комплексу Ленинградской области</t>
  </si>
  <si>
    <t>029</t>
  </si>
  <si>
    <t>Комитет по дорожному хозяйству Ленинградской области</t>
  </si>
  <si>
    <t>974</t>
  </si>
  <si>
    <t>Комитет по природным ресурсам Ленинградской области</t>
  </si>
  <si>
    <t>950</t>
  </si>
  <si>
    <t>Комитет по архитектуре и градостроительству Ленинградской области*</t>
  </si>
  <si>
    <t>075</t>
  </si>
  <si>
    <t>Комитет по агропромышленному и рыбохозяйственному комплексу Ленинградской области</t>
  </si>
  <si>
    <t>981</t>
  </si>
  <si>
    <t>Комитет по строительству Ленинградской области</t>
  </si>
  <si>
    <t>* до 2018 года Комитет по архитектуре Ленинградской области и Комитет государственного заказа Ленинградской области оценивались как ГРБС, не осуществлявшие полномочия учредителя (ГРБС)</t>
  </si>
  <si>
    <t>Рейтинг ГРБС Ленинградской области по оценке качества финансового менеджмента за 2018 год, осуществлявших в 2018 году полномочия учредителя (ГРБС)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</si>
</sst>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 applyProtection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 applyProtection="1">
      <alignment horizontal="left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left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-es/Desktop/&#1054;&#1094;&#1077;&#1085;&#1082;&#1072;%20&#1060;&#1052;%20&#1079;&#1072;%202018%20&#1075;&#1086;&#1076;/&#1054;&#1094;&#1077;&#1085;&#1082;&#1072;%20&#1060;&#1052;%20&#1079;&#1072;%202018%20&#1075;&#1086;&#1076;/&#1056;&#1077;&#1081;&#1090;&#1080;&#1085;&#1075;%202018%20&#1075;&#1086;&#1076;&#1072;%20&#1073;&#1077;&#1079;%20&#1056;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исем ГРБС без учр"/>
      <sheetName val="Для писем ГРБС с учреж"/>
      <sheetName val="Инф. по пок-ям ГРБС без учреж"/>
      <sheetName val="Инф. по пок-ям ГРБС с учрежд."/>
      <sheetName val="Рейтинг 2017 ГРБС с учреждениям"/>
      <sheetName val="Рейтинг 2017 ГРБС без учреж"/>
      <sheetName val="Расчеты 2017 ГРБС без учрежден"/>
      <sheetName val="Расчеты 2017 ГРБС с учрежден"/>
      <sheetName val="Расчеты 2017 ОБЩАЯ"/>
      <sheetName val="Для писем"/>
      <sheetName val="Справочник"/>
      <sheetName val="Расчеты 2018 ОБЩАЯ"/>
      <sheetName val="Черновик"/>
      <sheetName val="Расчеты 2018 с учр."/>
      <sheetName val="Расчеты 2018 без учр."/>
      <sheetName val="Рейтинг 2018 ГРБС без учр."/>
      <sheetName val="Рейтинг 2018 ГРБС с учр."/>
      <sheetName val="Для писем 2018"/>
      <sheetName val="Для писем 2018 без учр."/>
      <sheetName val="Для писем 2018 с учр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AL6">
            <v>26</v>
          </cell>
          <cell r="AM6">
            <v>35</v>
          </cell>
          <cell r="AS6">
            <v>61.380471380471377</v>
          </cell>
        </row>
        <row r="7">
          <cell r="AL7">
            <v>25</v>
          </cell>
          <cell r="AM7">
            <v>46</v>
          </cell>
          <cell r="AN7">
            <v>16</v>
          </cell>
          <cell r="AT7">
            <v>80.324074074074076</v>
          </cell>
        </row>
        <row r="8">
          <cell r="AL8">
            <v>17</v>
          </cell>
          <cell r="AM8">
            <v>20</v>
          </cell>
          <cell r="AS8">
            <v>43.681818181818187</v>
          </cell>
        </row>
        <row r="9">
          <cell r="AL9">
            <v>22</v>
          </cell>
          <cell r="AM9">
            <v>17</v>
          </cell>
          <cell r="AS9">
            <v>62.565217391304344</v>
          </cell>
        </row>
        <row r="10">
          <cell r="AL10">
            <v>28</v>
          </cell>
          <cell r="AM10">
            <v>35</v>
          </cell>
          <cell r="AS10">
            <v>81.84210526315789</v>
          </cell>
        </row>
        <row r="11">
          <cell r="AL11">
            <v>31</v>
          </cell>
          <cell r="AM11">
            <v>26</v>
          </cell>
          <cell r="AS11">
            <v>71.666666666666671</v>
          </cell>
        </row>
        <row r="12">
          <cell r="AL12">
            <v>31</v>
          </cell>
          <cell r="AM12">
            <v>31</v>
          </cell>
          <cell r="AN12">
            <v>7</v>
          </cell>
          <cell r="AT12">
            <v>72.554279697136849</v>
          </cell>
        </row>
        <row r="13">
          <cell r="AL13">
            <v>21</v>
          </cell>
          <cell r="AM13">
            <v>16</v>
          </cell>
          <cell r="AS13">
            <v>50.160256410256409</v>
          </cell>
        </row>
        <row r="14">
          <cell r="AL14">
            <v>29</v>
          </cell>
          <cell r="AM14">
            <v>44</v>
          </cell>
          <cell r="AN14">
            <v>14</v>
          </cell>
          <cell r="AT14">
            <v>89.375</v>
          </cell>
        </row>
        <row r="15">
          <cell r="AL15">
            <v>28</v>
          </cell>
          <cell r="AM15">
            <v>42</v>
          </cell>
          <cell r="AN15">
            <v>16</v>
          </cell>
          <cell r="AT15">
            <v>78.418803418803421</v>
          </cell>
        </row>
        <row r="16">
          <cell r="AL16">
            <v>31</v>
          </cell>
          <cell r="AM16">
            <v>38</v>
          </cell>
          <cell r="AN16">
            <v>13</v>
          </cell>
          <cell r="AT16">
            <v>90.769230769230774</v>
          </cell>
        </row>
        <row r="17">
          <cell r="AL17">
            <v>25</v>
          </cell>
          <cell r="AM17">
            <v>27</v>
          </cell>
          <cell r="AN17">
            <v>13</v>
          </cell>
          <cell r="AT17">
            <v>82.417582417582423</v>
          </cell>
        </row>
        <row r="18">
          <cell r="AL18">
            <v>13</v>
          </cell>
          <cell r="AM18">
            <v>36</v>
          </cell>
          <cell r="AS18">
            <v>56.423076923076927</v>
          </cell>
        </row>
        <row r="19">
          <cell r="AL19">
            <v>28</v>
          </cell>
          <cell r="AM19">
            <v>38</v>
          </cell>
          <cell r="AN19">
            <v>11</v>
          </cell>
          <cell r="AT19">
            <v>80.351170568561884</v>
          </cell>
        </row>
        <row r="20">
          <cell r="AL20">
            <v>23</v>
          </cell>
          <cell r="AM20">
            <v>33</v>
          </cell>
          <cell r="AS20">
            <v>61.438775510204081</v>
          </cell>
        </row>
        <row r="21">
          <cell r="AL21">
            <v>26</v>
          </cell>
          <cell r="AM21">
            <v>44</v>
          </cell>
          <cell r="AS21">
            <v>80.34482758620689</v>
          </cell>
        </row>
        <row r="22">
          <cell r="AL22">
            <v>30</v>
          </cell>
          <cell r="AM22">
            <v>23</v>
          </cell>
          <cell r="AN22">
            <v>7</v>
          </cell>
          <cell r="AT22">
            <v>91.486486486486484</v>
          </cell>
        </row>
        <row r="23">
          <cell r="AL23">
            <v>18</v>
          </cell>
          <cell r="AM23">
            <v>19</v>
          </cell>
          <cell r="AS23">
            <v>40.055658627087197</v>
          </cell>
        </row>
        <row r="24">
          <cell r="AL24">
            <v>24</v>
          </cell>
          <cell r="AM24">
            <v>21</v>
          </cell>
          <cell r="AS24">
            <v>71.360448807854141</v>
          </cell>
        </row>
        <row r="25">
          <cell r="AL25">
            <v>32</v>
          </cell>
          <cell r="AM25">
            <v>27</v>
          </cell>
          <cell r="AN25">
            <v>4</v>
          </cell>
          <cell r="AT25">
            <v>92.490347490347489</v>
          </cell>
        </row>
        <row r="26">
          <cell r="AL26">
            <v>26</v>
          </cell>
          <cell r="AM26">
            <v>38</v>
          </cell>
          <cell r="AN26">
            <v>12</v>
          </cell>
          <cell r="AT26">
            <v>81.25</v>
          </cell>
        </row>
        <row r="27">
          <cell r="AL27">
            <v>26</v>
          </cell>
          <cell r="AM27">
            <v>39</v>
          </cell>
          <cell r="AN27">
            <v>16</v>
          </cell>
          <cell r="AT27">
            <v>79.33673469387756</v>
          </cell>
        </row>
        <row r="28">
          <cell r="AL28">
            <v>24</v>
          </cell>
          <cell r="AM28">
            <v>27</v>
          </cell>
          <cell r="AS28">
            <v>77.142857142857139</v>
          </cell>
        </row>
        <row r="29">
          <cell r="AL29">
            <v>29</v>
          </cell>
          <cell r="AM29">
            <v>44</v>
          </cell>
          <cell r="AS29">
            <v>76.092592592592595</v>
          </cell>
        </row>
        <row r="30">
          <cell r="AL30">
            <v>24</v>
          </cell>
          <cell r="AM30">
            <v>46</v>
          </cell>
          <cell r="AN30">
            <v>7</v>
          </cell>
          <cell r="AT30">
            <v>84.31572629051621</v>
          </cell>
        </row>
        <row r="31">
          <cell r="AL31">
            <v>31</v>
          </cell>
          <cell r="AM31">
            <v>23</v>
          </cell>
          <cell r="AN31">
            <v>16</v>
          </cell>
          <cell r="AT31">
            <v>96.029411764705884</v>
          </cell>
        </row>
        <row r="32">
          <cell r="AL32">
            <v>25</v>
          </cell>
          <cell r="AM32">
            <v>23</v>
          </cell>
          <cell r="AN32">
            <v>4</v>
          </cell>
          <cell r="AT32">
            <v>80.588235294117652</v>
          </cell>
        </row>
        <row r="39">
          <cell r="D39">
            <v>33</v>
          </cell>
          <cell r="S39">
            <v>54</v>
          </cell>
        </row>
        <row r="40">
          <cell r="D40">
            <v>36</v>
          </cell>
          <cell r="S40">
            <v>54</v>
          </cell>
          <cell r="AF40">
            <v>16</v>
          </cell>
        </row>
        <row r="41">
          <cell r="D41">
            <v>30</v>
          </cell>
          <cell r="S41">
            <v>44</v>
          </cell>
        </row>
        <row r="42">
          <cell r="D42">
            <v>30</v>
          </cell>
          <cell r="S42">
            <v>23</v>
          </cell>
        </row>
        <row r="43">
          <cell r="D43">
            <v>28</v>
          </cell>
          <cell r="S43">
            <v>38</v>
          </cell>
        </row>
        <row r="44">
          <cell r="D44">
            <v>31</v>
          </cell>
          <cell r="S44">
            <v>39</v>
          </cell>
        </row>
        <row r="45">
          <cell r="D45">
            <v>37</v>
          </cell>
          <cell r="S45">
            <v>49</v>
          </cell>
          <cell r="AF45">
            <v>11</v>
          </cell>
        </row>
        <row r="46">
          <cell r="D46">
            <v>28</v>
          </cell>
          <cell r="S46">
            <v>39</v>
          </cell>
        </row>
        <row r="47">
          <cell r="D47">
            <v>36</v>
          </cell>
          <cell r="S47">
            <v>44</v>
          </cell>
          <cell r="AF47">
            <v>16</v>
          </cell>
        </row>
        <row r="48">
          <cell r="D48">
            <v>39</v>
          </cell>
          <cell r="S48">
            <v>54</v>
          </cell>
          <cell r="AF48">
            <v>16</v>
          </cell>
        </row>
        <row r="49">
          <cell r="D49">
            <v>39</v>
          </cell>
          <cell r="S49">
            <v>38</v>
          </cell>
          <cell r="AF49">
            <v>13</v>
          </cell>
        </row>
        <row r="50">
          <cell r="D50">
            <v>39</v>
          </cell>
          <cell r="S50">
            <v>28</v>
          </cell>
          <cell r="AF50">
            <v>13</v>
          </cell>
        </row>
        <row r="51">
          <cell r="D51">
            <v>30</v>
          </cell>
          <cell r="S51">
            <v>39</v>
          </cell>
        </row>
        <row r="52">
          <cell r="D52">
            <v>39</v>
          </cell>
          <cell r="S52">
            <v>46</v>
          </cell>
          <cell r="AF52">
            <v>11</v>
          </cell>
        </row>
        <row r="53">
          <cell r="D53">
            <v>30</v>
          </cell>
          <cell r="S53">
            <v>49</v>
          </cell>
        </row>
        <row r="54">
          <cell r="D54">
            <v>29</v>
          </cell>
          <cell r="S54">
            <v>44</v>
          </cell>
        </row>
        <row r="55">
          <cell r="D55">
            <v>37</v>
          </cell>
          <cell r="S55">
            <v>23</v>
          </cell>
          <cell r="AF55">
            <v>7</v>
          </cell>
        </row>
        <row r="56">
          <cell r="D56">
            <v>33</v>
          </cell>
          <cell r="S56">
            <v>49</v>
          </cell>
        </row>
        <row r="57">
          <cell r="D57">
            <v>31</v>
          </cell>
          <cell r="S57">
            <v>23</v>
          </cell>
        </row>
        <row r="58">
          <cell r="D58">
            <v>37</v>
          </cell>
          <cell r="S58">
            <v>28</v>
          </cell>
          <cell r="AF58">
            <v>4</v>
          </cell>
        </row>
        <row r="59">
          <cell r="D59">
            <v>39</v>
          </cell>
          <cell r="S59">
            <v>38</v>
          </cell>
          <cell r="AF59">
            <v>16</v>
          </cell>
        </row>
        <row r="60">
          <cell r="D60">
            <v>36</v>
          </cell>
          <cell r="S60">
            <v>49</v>
          </cell>
          <cell r="AF60">
            <v>16</v>
          </cell>
        </row>
        <row r="61">
          <cell r="D61">
            <v>28</v>
          </cell>
          <cell r="S61">
            <v>28</v>
          </cell>
        </row>
        <row r="62">
          <cell r="D62">
            <v>30</v>
          </cell>
          <cell r="S62">
            <v>54</v>
          </cell>
        </row>
        <row r="63">
          <cell r="D63">
            <v>34</v>
          </cell>
          <cell r="S63">
            <v>49</v>
          </cell>
          <cell r="AF63">
            <v>7</v>
          </cell>
        </row>
        <row r="64">
          <cell r="D64">
            <v>34</v>
          </cell>
          <cell r="S64">
            <v>23</v>
          </cell>
          <cell r="AF64">
            <v>16</v>
          </cell>
        </row>
        <row r="65">
          <cell r="D65">
            <v>34</v>
          </cell>
          <cell r="S65">
            <v>23</v>
          </cell>
          <cell r="AF65">
            <v>8</v>
          </cell>
        </row>
      </sheetData>
      <sheetData sheetId="14">
        <row r="6">
          <cell r="AL6">
            <v>23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Q36"/>
  <sheetViews>
    <sheetView tabSelected="1" zoomScale="70" zoomScaleNormal="70" zoomScaleSheetLayoutView="80" workbookViewId="0">
      <selection activeCell="D40" sqref="D40"/>
    </sheetView>
  </sheetViews>
  <sheetFormatPr defaultRowHeight="18.75" x14ac:dyDescent="0.3"/>
  <cols>
    <col min="2" max="3" width="7.5703125" style="1" hidden="1" customWidth="1"/>
    <col min="4" max="4" width="55.5703125" style="2" customWidth="1"/>
    <col min="5" max="5" width="18.140625" style="3" customWidth="1"/>
    <col min="6" max="6" width="16.7109375" customWidth="1"/>
    <col min="7" max="7" width="20.28515625" customWidth="1"/>
    <col min="8" max="8" width="16" style="3" customWidth="1"/>
    <col min="9" max="9" width="18.7109375" style="3" customWidth="1"/>
    <col min="10" max="10" width="18.140625" style="4" customWidth="1"/>
    <col min="11" max="11" width="27.140625" style="4" customWidth="1"/>
    <col min="12" max="12" width="27.85546875" style="4" customWidth="1"/>
    <col min="13" max="13" width="25.85546875" style="5" customWidth="1"/>
    <col min="14" max="14" width="24.85546875" style="5" customWidth="1"/>
    <col min="15" max="15" width="25.85546875" customWidth="1"/>
    <col min="16" max="16" width="25.42578125" customWidth="1"/>
    <col min="17" max="17" width="27.140625" customWidth="1"/>
  </cols>
  <sheetData>
    <row r="1" spans="1:17" x14ac:dyDescent="0.3">
      <c r="Q1" s="6" t="s">
        <v>0</v>
      </c>
    </row>
    <row r="2" spans="1:17" ht="24" customHeight="1" x14ac:dyDescent="0.3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5.5" customHeight="1" thickBot="1" x14ac:dyDescent="0.3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22.5" customHeight="1" x14ac:dyDescent="0.3">
      <c r="A4" s="56" t="s">
        <v>1</v>
      </c>
      <c r="B4" s="59" t="s">
        <v>2</v>
      </c>
      <c r="C4" s="59" t="s">
        <v>3</v>
      </c>
      <c r="D4" s="62" t="s">
        <v>4</v>
      </c>
      <c r="E4" s="65" t="s">
        <v>5</v>
      </c>
      <c r="F4" s="65"/>
      <c r="G4" s="65"/>
      <c r="H4" s="65"/>
      <c r="I4" s="65"/>
      <c r="J4" s="65"/>
      <c r="K4" s="66" t="s">
        <v>6</v>
      </c>
      <c r="L4" s="68" t="s">
        <v>7</v>
      </c>
      <c r="M4" s="68" t="s">
        <v>8</v>
      </c>
      <c r="N4" s="68" t="s">
        <v>9</v>
      </c>
      <c r="O4" s="48" t="s">
        <v>10</v>
      </c>
      <c r="P4" s="48" t="s">
        <v>11</v>
      </c>
      <c r="Q4" s="50" t="s">
        <v>12</v>
      </c>
    </row>
    <row r="5" spans="1:17" ht="114" customHeight="1" x14ac:dyDescent="0.25">
      <c r="A5" s="57"/>
      <c r="B5" s="60"/>
      <c r="C5" s="60"/>
      <c r="D5" s="63"/>
      <c r="E5" s="52" t="s">
        <v>13</v>
      </c>
      <c r="F5" s="53"/>
      <c r="G5" s="52" t="s">
        <v>14</v>
      </c>
      <c r="H5" s="52"/>
      <c r="I5" s="54" t="s">
        <v>15</v>
      </c>
      <c r="J5" s="54"/>
      <c r="K5" s="67"/>
      <c r="L5" s="69"/>
      <c r="M5" s="70"/>
      <c r="N5" s="69"/>
      <c r="O5" s="49"/>
      <c r="P5" s="49"/>
      <c r="Q5" s="51"/>
    </row>
    <row r="6" spans="1:17" ht="23.25" customHeight="1" x14ac:dyDescent="0.25">
      <c r="A6" s="57"/>
      <c r="B6" s="60"/>
      <c r="C6" s="60"/>
      <c r="D6" s="63"/>
      <c r="E6" s="41" t="s">
        <v>16</v>
      </c>
      <c r="F6" s="41" t="s">
        <v>17</v>
      </c>
      <c r="G6" s="41" t="s">
        <v>16</v>
      </c>
      <c r="H6" s="41" t="s">
        <v>17</v>
      </c>
      <c r="I6" s="41" t="s">
        <v>16</v>
      </c>
      <c r="J6" s="41" t="s">
        <v>17</v>
      </c>
      <c r="K6" s="8" t="s">
        <v>18</v>
      </c>
      <c r="L6" s="8" t="s">
        <v>18</v>
      </c>
      <c r="M6" s="41" t="s">
        <v>19</v>
      </c>
      <c r="N6" s="69"/>
      <c r="O6" s="49"/>
      <c r="P6" s="49"/>
      <c r="Q6" s="51"/>
    </row>
    <row r="7" spans="1:17" ht="24.75" customHeight="1" thickBot="1" x14ac:dyDescent="0.35">
      <c r="A7" s="58"/>
      <c r="B7" s="61"/>
      <c r="C7" s="61"/>
      <c r="D7" s="64"/>
      <c r="E7" s="42"/>
      <c r="F7" s="42"/>
      <c r="G7" s="42"/>
      <c r="H7" s="42"/>
      <c r="I7" s="42"/>
      <c r="J7" s="42"/>
      <c r="K7" s="9">
        <f>45+40</f>
        <v>85</v>
      </c>
      <c r="L7" s="9">
        <f>45+40+15</f>
        <v>100</v>
      </c>
      <c r="M7" s="42"/>
      <c r="N7" s="71"/>
      <c r="O7" s="43" t="s">
        <v>20</v>
      </c>
      <c r="P7" s="44"/>
      <c r="Q7" s="45"/>
    </row>
    <row r="8" spans="1:17" ht="56.25" x14ac:dyDescent="0.25">
      <c r="A8" s="10">
        <v>1</v>
      </c>
      <c r="B8" s="11">
        <v>10</v>
      </c>
      <c r="C8" s="12" t="s">
        <v>21</v>
      </c>
      <c r="D8" s="13" t="s">
        <v>22</v>
      </c>
      <c r="E8" s="23">
        <f>'[1]Расчеты 2018 с учр.'!D43</f>
        <v>28</v>
      </c>
      <c r="F8" s="23">
        <f>'[1]Расчеты 2018 с учр.'!AL10</f>
        <v>28</v>
      </c>
      <c r="G8" s="24">
        <f>'[1]Расчеты 2018 с учр.'!S43</f>
        <v>38</v>
      </c>
      <c r="H8" s="24">
        <f>'[1]Расчеты 2018 с учр.'!AM10</f>
        <v>35</v>
      </c>
      <c r="I8" s="24"/>
      <c r="J8" s="25"/>
      <c r="K8" s="26">
        <f>'[1]Расчеты 2018 с учр.'!AS10</f>
        <v>81.84210526315789</v>
      </c>
      <c r="L8" s="26"/>
      <c r="M8" s="26">
        <f>K8/$K$7*100</f>
        <v>96.284829721362215</v>
      </c>
      <c r="N8" s="25" t="s">
        <v>23</v>
      </c>
      <c r="O8" s="24" t="s">
        <v>23</v>
      </c>
      <c r="P8" s="46" t="s">
        <v>24</v>
      </c>
      <c r="Q8" s="47"/>
    </row>
    <row r="9" spans="1:17" ht="37.5" x14ac:dyDescent="0.25">
      <c r="A9" s="14">
        <v>2</v>
      </c>
      <c r="B9" s="15">
        <v>40</v>
      </c>
      <c r="C9" s="16" t="s">
        <v>25</v>
      </c>
      <c r="D9" s="17" t="s">
        <v>26</v>
      </c>
      <c r="E9" s="27">
        <f>'[1]Расчеты 2018 с учр.'!D64</f>
        <v>34</v>
      </c>
      <c r="F9" s="27">
        <f>'[1]Расчеты 2018 с учр.'!AL31</f>
        <v>31</v>
      </c>
      <c r="G9" s="28">
        <f>'[1]Расчеты 2018 с учр.'!S64</f>
        <v>23</v>
      </c>
      <c r="H9" s="28">
        <f>'[1]Расчеты 2018 с учр.'!AM31</f>
        <v>23</v>
      </c>
      <c r="I9" s="28">
        <f>'[1]Расчеты 2018 с учр.'!AF64</f>
        <v>16</v>
      </c>
      <c r="J9" s="29">
        <f>'[1]Расчеты 2018 с учр.'!AN31</f>
        <v>16</v>
      </c>
      <c r="K9" s="30"/>
      <c r="L9" s="30">
        <f>'[1]Расчеты 2018 с учр.'!AT31</f>
        <v>96.029411764705884</v>
      </c>
      <c r="M9" s="30">
        <f>L9/$L$7*100</f>
        <v>96.029411764705884</v>
      </c>
      <c r="N9" s="29" t="s">
        <v>23</v>
      </c>
      <c r="O9" s="29" t="s">
        <v>23</v>
      </c>
      <c r="P9" s="29" t="s">
        <v>23</v>
      </c>
      <c r="Q9" s="31" t="s">
        <v>27</v>
      </c>
    </row>
    <row r="10" spans="1:17" ht="56.25" x14ac:dyDescent="0.25">
      <c r="A10" s="14">
        <v>3</v>
      </c>
      <c r="B10" s="15">
        <v>25</v>
      </c>
      <c r="C10" s="16" t="s">
        <v>28</v>
      </c>
      <c r="D10" s="17" t="s">
        <v>29</v>
      </c>
      <c r="E10" s="27">
        <f>'[1]Расчеты 2018 с учр.'!D54</f>
        <v>29</v>
      </c>
      <c r="F10" s="27">
        <f>'[1]Расчеты 2018 с учр.'!AL21</f>
        <v>26</v>
      </c>
      <c r="G10" s="28">
        <f>'[1]Расчеты 2018 с учр.'!S54</f>
        <v>44</v>
      </c>
      <c r="H10" s="28">
        <f>'[1]Расчеты 2018 с учр.'!AM21</f>
        <v>44</v>
      </c>
      <c r="I10" s="28"/>
      <c r="J10" s="29"/>
      <c r="K10" s="30">
        <f>'[1]Расчеты 2018 с учр.'!AS21</f>
        <v>80.34482758620689</v>
      </c>
      <c r="L10" s="30"/>
      <c r="M10" s="30">
        <f>K10/$K$7*100</f>
        <v>94.523326572008102</v>
      </c>
      <c r="N10" s="29" t="s">
        <v>23</v>
      </c>
      <c r="O10" s="29" t="s">
        <v>23</v>
      </c>
      <c r="P10" s="28" t="s">
        <v>30</v>
      </c>
      <c r="Q10" s="31" t="s">
        <v>27</v>
      </c>
    </row>
    <row r="11" spans="1:17" ht="56.25" x14ac:dyDescent="0.25">
      <c r="A11" s="14">
        <v>4</v>
      </c>
      <c r="B11" s="15">
        <v>29</v>
      </c>
      <c r="C11" s="16" t="s">
        <v>31</v>
      </c>
      <c r="D11" s="17" t="s">
        <v>32</v>
      </c>
      <c r="E11" s="27">
        <f>'[1]Расчеты 2018 с учр.'!D58</f>
        <v>37</v>
      </c>
      <c r="F11" s="27">
        <f>'[1]Расчеты 2018 с учр.'!AL25</f>
        <v>32</v>
      </c>
      <c r="G11" s="28">
        <f>'[1]Расчеты 2018 с учр.'!S58</f>
        <v>28</v>
      </c>
      <c r="H11" s="28">
        <f>'[1]Расчеты 2018 с учр.'!AM25</f>
        <v>27</v>
      </c>
      <c r="I11" s="28">
        <f>'[1]Расчеты 2018 с учр.'!AF58</f>
        <v>4</v>
      </c>
      <c r="J11" s="29">
        <f>'[1]Расчеты 2018 с учр.'!AN25</f>
        <v>4</v>
      </c>
      <c r="K11" s="30"/>
      <c r="L11" s="30">
        <f>'[1]Расчеты 2018 с учр.'!AT25</f>
        <v>92.490347490347489</v>
      </c>
      <c r="M11" s="30">
        <f>L11/$L$7*100</f>
        <v>92.490347490347489</v>
      </c>
      <c r="N11" s="29" t="s">
        <v>23</v>
      </c>
      <c r="O11" s="28" t="s">
        <v>30</v>
      </c>
      <c r="P11" s="28" t="s">
        <v>23</v>
      </c>
      <c r="Q11" s="31" t="s">
        <v>27</v>
      </c>
    </row>
    <row r="12" spans="1:17" x14ac:dyDescent="0.25">
      <c r="A12" s="14">
        <v>5</v>
      </c>
      <c r="B12" s="15">
        <v>26</v>
      </c>
      <c r="C12" s="16" t="s">
        <v>33</v>
      </c>
      <c r="D12" s="17" t="s">
        <v>34</v>
      </c>
      <c r="E12" s="27">
        <f>'[1]Расчеты 2018 с учр.'!D55</f>
        <v>37</v>
      </c>
      <c r="F12" s="27">
        <f>'[1]Расчеты 2018 с учр.'!AL22</f>
        <v>30</v>
      </c>
      <c r="G12" s="28">
        <f>'[1]Расчеты 2018 с учр.'!S55</f>
        <v>23</v>
      </c>
      <c r="H12" s="28">
        <f>'[1]Расчеты 2018 с учр.'!AM22</f>
        <v>23</v>
      </c>
      <c r="I12" s="28">
        <f>'[1]Расчеты 2018 с учр.'!AF55</f>
        <v>7</v>
      </c>
      <c r="J12" s="29">
        <f>'[1]Расчеты 2018 с учр.'!AN22</f>
        <v>7</v>
      </c>
      <c r="K12" s="30"/>
      <c r="L12" s="30">
        <f>'[1]Расчеты 2018 с учр.'!AT22</f>
        <v>91.486486486486484</v>
      </c>
      <c r="M12" s="30">
        <f>L12/$L$7*100</f>
        <v>91.486486486486484</v>
      </c>
      <c r="N12" s="29" t="s">
        <v>23</v>
      </c>
      <c r="O12" s="28" t="s">
        <v>30</v>
      </c>
      <c r="P12" s="39" t="s">
        <v>24</v>
      </c>
      <c r="Q12" s="40"/>
    </row>
    <row r="13" spans="1:17" ht="37.5" x14ac:dyDescent="0.25">
      <c r="A13" s="18" t="s">
        <v>35</v>
      </c>
      <c r="B13" s="15">
        <v>19</v>
      </c>
      <c r="C13" s="16" t="s">
        <v>36</v>
      </c>
      <c r="D13" s="17" t="s">
        <v>37</v>
      </c>
      <c r="E13" s="27">
        <f>'[1]Расчеты 2018 с учр.'!D49</f>
        <v>39</v>
      </c>
      <c r="F13" s="27">
        <f>'[1]Расчеты 2018 с учр.'!AL16</f>
        <v>31</v>
      </c>
      <c r="G13" s="28">
        <f>'[1]Расчеты 2018 с учр.'!S49</f>
        <v>38</v>
      </c>
      <c r="H13" s="28">
        <f>'[1]Расчеты 2018 с учр.'!AM16</f>
        <v>38</v>
      </c>
      <c r="I13" s="28">
        <f>'[1]Расчеты 2018 с учр.'!AF49</f>
        <v>13</v>
      </c>
      <c r="J13" s="29">
        <f>'[1]Расчеты 2018 с учр.'!AN16</f>
        <v>13</v>
      </c>
      <c r="K13" s="30"/>
      <c r="L13" s="30">
        <f>'[1]Расчеты 2018 с учр.'!AT16</f>
        <v>90.769230769230774</v>
      </c>
      <c r="M13" s="30">
        <f>L13/$L$7*100</f>
        <v>90.769230769230774</v>
      </c>
      <c r="N13" s="29" t="s">
        <v>23</v>
      </c>
      <c r="O13" s="28" t="s">
        <v>30</v>
      </c>
      <c r="P13" s="28" t="s">
        <v>30</v>
      </c>
      <c r="Q13" s="31" t="s">
        <v>27</v>
      </c>
    </row>
    <row r="14" spans="1:17" ht="37.5" x14ac:dyDescent="0.25">
      <c r="A14" s="18" t="s">
        <v>35</v>
      </c>
      <c r="B14" s="15">
        <v>34</v>
      </c>
      <c r="C14" s="16" t="s">
        <v>38</v>
      </c>
      <c r="D14" s="17" t="s">
        <v>39</v>
      </c>
      <c r="E14" s="27">
        <f>'[1]Расчеты 2018 с учр.'!D61</f>
        <v>28</v>
      </c>
      <c r="F14" s="27">
        <f>'[1]Расчеты 2018 с учр.'!AL28</f>
        <v>24</v>
      </c>
      <c r="G14" s="28">
        <f>'[1]Расчеты 2018 с учр.'!S61</f>
        <v>28</v>
      </c>
      <c r="H14" s="28">
        <f>'[1]Расчеты 2018 с учр.'!AM28</f>
        <v>27</v>
      </c>
      <c r="I14" s="28"/>
      <c r="J14" s="29"/>
      <c r="K14" s="30">
        <f>'[1]Расчеты 2018 с учр.'!AS28</f>
        <v>77.142857142857139</v>
      </c>
      <c r="L14" s="30"/>
      <c r="M14" s="30">
        <f>K14/$K$7*100</f>
        <v>90.756302521008408</v>
      </c>
      <c r="N14" s="29" t="s">
        <v>23</v>
      </c>
      <c r="O14" s="29" t="s">
        <v>23</v>
      </c>
      <c r="P14" s="29" t="s">
        <v>23</v>
      </c>
      <c r="Q14" s="31" t="s">
        <v>30</v>
      </c>
    </row>
    <row r="15" spans="1:17" ht="56.25" x14ac:dyDescent="0.25">
      <c r="A15" s="14">
        <v>8</v>
      </c>
      <c r="B15" s="15">
        <v>36</v>
      </c>
      <c r="C15" s="16" t="s">
        <v>40</v>
      </c>
      <c r="D15" s="17" t="s">
        <v>41</v>
      </c>
      <c r="E15" s="27">
        <f>'[1]Расчеты 2018 с учр.'!D62</f>
        <v>30</v>
      </c>
      <c r="F15" s="27">
        <f>'[1]Расчеты 2018 с учр.'!AL29</f>
        <v>29</v>
      </c>
      <c r="G15" s="28">
        <f>'[1]Расчеты 2018 с учр.'!S62</f>
        <v>54</v>
      </c>
      <c r="H15" s="28">
        <f>'[1]Расчеты 2018 с учр.'!AM29</f>
        <v>44</v>
      </c>
      <c r="I15" s="28"/>
      <c r="J15" s="29"/>
      <c r="K15" s="30">
        <f>'[1]Расчеты 2018 с учр.'!AS29</f>
        <v>76.092592592592595</v>
      </c>
      <c r="L15" s="30"/>
      <c r="M15" s="30">
        <f>K15/$K$7*100</f>
        <v>89.520697167755998</v>
      </c>
      <c r="N15" s="29" t="s">
        <v>23</v>
      </c>
      <c r="O15" s="29" t="s">
        <v>23</v>
      </c>
      <c r="P15" s="28" t="s">
        <v>27</v>
      </c>
      <c r="Q15" s="31" t="s">
        <v>27</v>
      </c>
    </row>
    <row r="16" spans="1:17" ht="38.25" thickBot="1" x14ac:dyDescent="0.3">
      <c r="A16" s="19">
        <v>9</v>
      </c>
      <c r="B16" s="20">
        <v>17</v>
      </c>
      <c r="C16" s="21" t="s">
        <v>42</v>
      </c>
      <c r="D16" s="22" t="s">
        <v>43</v>
      </c>
      <c r="E16" s="32">
        <f>'[1]Расчеты 2018 с учр.'!D47</f>
        <v>36</v>
      </c>
      <c r="F16" s="32">
        <f>'[1]Расчеты 2018 с учр.'!AL14</f>
        <v>29</v>
      </c>
      <c r="G16" s="33">
        <f>'[1]Расчеты 2018 с учр.'!S47</f>
        <v>44</v>
      </c>
      <c r="H16" s="33">
        <f>'[1]Расчеты 2018 с учр.'!AM14</f>
        <v>44</v>
      </c>
      <c r="I16" s="33">
        <f>'[1]Расчеты 2018 с учр.'!AF47</f>
        <v>16</v>
      </c>
      <c r="J16" s="34">
        <f>'[1]Расчеты 2018 с учр.'!AN14</f>
        <v>14</v>
      </c>
      <c r="K16" s="35"/>
      <c r="L16" s="35">
        <f>'[1]Расчеты 2018 с учр.'!AT14</f>
        <v>89.375</v>
      </c>
      <c r="M16" s="35">
        <f>L16/$L$7*100</f>
        <v>89.375</v>
      </c>
      <c r="N16" s="34" t="s">
        <v>23</v>
      </c>
      <c r="O16" s="33" t="s">
        <v>30</v>
      </c>
      <c r="P16" s="33" t="s">
        <v>27</v>
      </c>
      <c r="Q16" s="36" t="s">
        <v>23</v>
      </c>
    </row>
    <row r="17" spans="1:17" ht="37.5" x14ac:dyDescent="0.25">
      <c r="A17" s="18" t="s">
        <v>44</v>
      </c>
      <c r="B17" s="11">
        <v>38</v>
      </c>
      <c r="C17" s="12" t="s">
        <v>45</v>
      </c>
      <c r="D17" s="13" t="s">
        <v>46</v>
      </c>
      <c r="E17" s="23">
        <f>'[1]Расчеты 2018 с учр.'!D63</f>
        <v>34</v>
      </c>
      <c r="F17" s="23">
        <f>'[1]Расчеты 2018 с учр.'!AL30</f>
        <v>24</v>
      </c>
      <c r="G17" s="24">
        <f>'[1]Расчеты 2018 с учр.'!S63</f>
        <v>49</v>
      </c>
      <c r="H17" s="24">
        <f>'[1]Расчеты 2018 с учр.'!AM30</f>
        <v>46</v>
      </c>
      <c r="I17" s="24">
        <f>'[1]Расчеты 2018 с учр.'!AF63</f>
        <v>7</v>
      </c>
      <c r="J17" s="25">
        <f>'[1]Расчеты 2018 с учр.'!AN30</f>
        <v>7</v>
      </c>
      <c r="K17" s="26"/>
      <c r="L17" s="26">
        <f>'[1]Расчеты 2018 с учр.'!AT30</f>
        <v>84.31572629051621</v>
      </c>
      <c r="M17" s="26">
        <f>L17/$L$7*100</f>
        <v>84.31572629051621</v>
      </c>
      <c r="N17" s="25" t="s">
        <v>30</v>
      </c>
      <c r="O17" s="24" t="s">
        <v>23</v>
      </c>
      <c r="P17" s="24" t="s">
        <v>30</v>
      </c>
      <c r="Q17" s="37" t="s">
        <v>30</v>
      </c>
    </row>
    <row r="18" spans="1:17" ht="37.5" x14ac:dyDescent="0.25">
      <c r="A18" s="18" t="s">
        <v>44</v>
      </c>
      <c r="B18" s="15">
        <v>11</v>
      </c>
      <c r="C18" s="16" t="s">
        <v>47</v>
      </c>
      <c r="D18" s="17" t="s">
        <v>48</v>
      </c>
      <c r="E18" s="27">
        <f>'[1]Расчеты 2018 с учр.'!D44</f>
        <v>31</v>
      </c>
      <c r="F18" s="27">
        <f>'[1]Расчеты 2018 с учр.'!AL11</f>
        <v>31</v>
      </c>
      <c r="G18" s="28">
        <f>'[1]Расчеты 2018 с учр.'!S44</f>
        <v>39</v>
      </c>
      <c r="H18" s="28">
        <f>'[1]Расчеты 2018 с учр.'!AM11</f>
        <v>26</v>
      </c>
      <c r="I18" s="28"/>
      <c r="J18" s="29"/>
      <c r="K18" s="30">
        <f>'[1]Расчеты 2018 с учр.'!AS11</f>
        <v>71.666666666666671</v>
      </c>
      <c r="L18" s="30"/>
      <c r="M18" s="30">
        <f>K18/$K$7*100</f>
        <v>84.313725490196077</v>
      </c>
      <c r="N18" s="29" t="s">
        <v>30</v>
      </c>
      <c r="O18" s="29" t="s">
        <v>30</v>
      </c>
      <c r="P18" s="39" t="s">
        <v>24</v>
      </c>
      <c r="Q18" s="40"/>
    </row>
    <row r="19" spans="1:17" ht="37.5" x14ac:dyDescent="0.25">
      <c r="A19" s="14">
        <v>12</v>
      </c>
      <c r="B19" s="15">
        <v>28</v>
      </c>
      <c r="C19" s="16" t="s">
        <v>49</v>
      </c>
      <c r="D19" s="17" t="s">
        <v>50</v>
      </c>
      <c r="E19" s="27">
        <f>'[1]Расчеты 2018 с учр.'!D57</f>
        <v>31</v>
      </c>
      <c r="F19" s="27">
        <f>'[1]Расчеты 2018 с учр.'!AL24</f>
        <v>24</v>
      </c>
      <c r="G19" s="28">
        <f>'[1]Расчеты 2018 с учр.'!S57</f>
        <v>23</v>
      </c>
      <c r="H19" s="28">
        <f>'[1]Расчеты 2018 с учр.'!AM24</f>
        <v>21</v>
      </c>
      <c r="I19" s="28"/>
      <c r="J19" s="29"/>
      <c r="K19" s="30">
        <f>'[1]Расчеты 2018 с учр.'!AS24</f>
        <v>71.360448807854141</v>
      </c>
      <c r="L19" s="30"/>
      <c r="M19" s="30">
        <f>K19/$K$7*100</f>
        <v>83.953469185710745</v>
      </c>
      <c r="N19" s="29" t="s">
        <v>30</v>
      </c>
      <c r="O19" s="29" t="s">
        <v>30</v>
      </c>
      <c r="P19" s="29" t="s">
        <v>23</v>
      </c>
      <c r="Q19" s="31" t="s">
        <v>27</v>
      </c>
    </row>
    <row r="20" spans="1:17" ht="37.5" x14ac:dyDescent="0.25">
      <c r="A20" s="14">
        <v>13</v>
      </c>
      <c r="B20" s="15">
        <v>20</v>
      </c>
      <c r="C20" s="16" t="s">
        <v>51</v>
      </c>
      <c r="D20" s="17" t="s">
        <v>52</v>
      </c>
      <c r="E20" s="27">
        <f>'[1]Расчеты 2018 с учр.'!D50</f>
        <v>39</v>
      </c>
      <c r="F20" s="27">
        <f>'[1]Расчеты 2018 с учр.'!AL17</f>
        <v>25</v>
      </c>
      <c r="G20" s="28">
        <f>'[1]Расчеты 2018 с учр.'!S50</f>
        <v>28</v>
      </c>
      <c r="H20" s="28">
        <f>'[1]Расчеты 2018 с учр.'!AM17</f>
        <v>27</v>
      </c>
      <c r="I20" s="28">
        <f>'[1]Расчеты 2018 с учр.'!AF50</f>
        <v>13</v>
      </c>
      <c r="J20" s="29">
        <f>'[1]Расчеты 2018 с учр.'!AN17</f>
        <v>13</v>
      </c>
      <c r="K20" s="30"/>
      <c r="L20" s="30">
        <f>'[1]Расчеты 2018 с учр.'!AT17</f>
        <v>82.417582417582423</v>
      </c>
      <c r="M20" s="30">
        <f t="shared" ref="M20:M26" si="0">L20/$L$7*100</f>
        <v>82.417582417582423</v>
      </c>
      <c r="N20" s="29" t="s">
        <v>30</v>
      </c>
      <c r="O20" s="29" t="s">
        <v>23</v>
      </c>
      <c r="P20" s="29" t="s">
        <v>30</v>
      </c>
      <c r="Q20" s="31" t="s">
        <v>30</v>
      </c>
    </row>
    <row r="21" spans="1:17" ht="37.5" x14ac:dyDescent="0.25">
      <c r="A21" s="14">
        <v>14</v>
      </c>
      <c r="B21" s="15">
        <v>32</v>
      </c>
      <c r="C21" s="16" t="s">
        <v>53</v>
      </c>
      <c r="D21" s="17" t="s">
        <v>54</v>
      </c>
      <c r="E21" s="27">
        <f>'[1]Расчеты 2018 с учр.'!D59</f>
        <v>39</v>
      </c>
      <c r="F21" s="27">
        <f>'[1]Расчеты 2018 с учр.'!AL26</f>
        <v>26</v>
      </c>
      <c r="G21" s="28">
        <f>'[1]Расчеты 2018 с учр.'!S59</f>
        <v>38</v>
      </c>
      <c r="H21" s="28">
        <f>'[1]Расчеты 2018 с учр.'!AM26</f>
        <v>38</v>
      </c>
      <c r="I21" s="28">
        <f>'[1]Расчеты 2018 с учр.'!AF59</f>
        <v>16</v>
      </c>
      <c r="J21" s="29">
        <f>'[1]Расчеты 2018 с учр.'!AN26</f>
        <v>12</v>
      </c>
      <c r="K21" s="30"/>
      <c r="L21" s="30">
        <f>'[1]Расчеты 2018 с учр.'!AT26</f>
        <v>81.25</v>
      </c>
      <c r="M21" s="30">
        <f t="shared" si="0"/>
        <v>81.25</v>
      </c>
      <c r="N21" s="29" t="s">
        <v>30</v>
      </c>
      <c r="O21" s="28" t="s">
        <v>30</v>
      </c>
      <c r="P21" s="28" t="s">
        <v>23</v>
      </c>
      <c r="Q21" s="31" t="s">
        <v>27</v>
      </c>
    </row>
    <row r="22" spans="1:17" ht="37.5" x14ac:dyDescent="0.25">
      <c r="A22" s="14">
        <v>15</v>
      </c>
      <c r="B22" s="15">
        <v>41</v>
      </c>
      <c r="C22" s="16" t="s">
        <v>55</v>
      </c>
      <c r="D22" s="17" t="s">
        <v>56</v>
      </c>
      <c r="E22" s="27">
        <f>'[1]Расчеты 2018 с учр.'!D65</f>
        <v>34</v>
      </c>
      <c r="F22" s="27">
        <f>'[1]Расчеты 2018 с учр.'!AL32</f>
        <v>25</v>
      </c>
      <c r="G22" s="28">
        <f>'[1]Расчеты 2018 с учр.'!S65</f>
        <v>23</v>
      </c>
      <c r="H22" s="28">
        <f>'[1]Расчеты 2018 с учр.'!AM32</f>
        <v>23</v>
      </c>
      <c r="I22" s="28">
        <f>'[1]Расчеты 2018 с учр.'!AF65</f>
        <v>8</v>
      </c>
      <c r="J22" s="29">
        <f>'[1]Расчеты 2018 с учр.'!AN32</f>
        <v>4</v>
      </c>
      <c r="K22" s="30"/>
      <c r="L22" s="30">
        <f>'[1]Расчеты 2018 с учр.'!AT32</f>
        <v>80.588235294117652</v>
      </c>
      <c r="M22" s="30">
        <f t="shared" si="0"/>
        <v>80.588235294117652</v>
      </c>
      <c r="N22" s="29" t="s">
        <v>30</v>
      </c>
      <c r="O22" s="28" t="s">
        <v>23</v>
      </c>
      <c r="P22" s="28" t="s">
        <v>23</v>
      </c>
      <c r="Q22" s="31" t="s">
        <v>30</v>
      </c>
    </row>
    <row r="23" spans="1:17" ht="56.25" x14ac:dyDescent="0.25">
      <c r="A23" s="14">
        <v>16</v>
      </c>
      <c r="B23" s="15">
        <v>23</v>
      </c>
      <c r="C23" s="16" t="s">
        <v>57</v>
      </c>
      <c r="D23" s="17" t="s">
        <v>58</v>
      </c>
      <c r="E23" s="27">
        <f>'[1]Расчеты 2018 с учр.'!D52</f>
        <v>39</v>
      </c>
      <c r="F23" s="27">
        <f>'[1]Расчеты 2018 с учр.'!AL19</f>
        <v>28</v>
      </c>
      <c r="G23" s="28">
        <f>'[1]Расчеты 2018 с учр.'!S52</f>
        <v>46</v>
      </c>
      <c r="H23" s="28">
        <f>'[1]Расчеты 2018 с учр.'!AM19</f>
        <v>38</v>
      </c>
      <c r="I23" s="28">
        <f>'[1]Расчеты 2018 с учр.'!AF52</f>
        <v>11</v>
      </c>
      <c r="J23" s="29">
        <f>'[1]Расчеты 2018 с учр.'!AN19</f>
        <v>11</v>
      </c>
      <c r="K23" s="30"/>
      <c r="L23" s="30">
        <f>'[1]Расчеты 2018 с учр.'!AT19</f>
        <v>80.351170568561884</v>
      </c>
      <c r="M23" s="30">
        <f t="shared" si="0"/>
        <v>80.351170568561884</v>
      </c>
      <c r="N23" s="29" t="s">
        <v>30</v>
      </c>
      <c r="O23" s="28" t="s">
        <v>23</v>
      </c>
      <c r="P23" s="28" t="s">
        <v>30</v>
      </c>
      <c r="Q23" s="31" t="s">
        <v>27</v>
      </c>
    </row>
    <row r="24" spans="1:17" ht="37.5" x14ac:dyDescent="0.25">
      <c r="A24" s="14">
        <v>17</v>
      </c>
      <c r="B24" s="15">
        <v>4</v>
      </c>
      <c r="C24" s="16" t="s">
        <v>59</v>
      </c>
      <c r="D24" s="17" t="s">
        <v>60</v>
      </c>
      <c r="E24" s="27">
        <f>'[1]Расчеты 2018 с учр.'!D40</f>
        <v>36</v>
      </c>
      <c r="F24" s="27">
        <f>'[1]Расчеты 2018 с учр.'!AL7</f>
        <v>25</v>
      </c>
      <c r="G24" s="28">
        <f>'[1]Расчеты 2018 с учр.'!S40</f>
        <v>54</v>
      </c>
      <c r="H24" s="28">
        <f>'[1]Расчеты 2018 с учр.'!AM7</f>
        <v>46</v>
      </c>
      <c r="I24" s="28">
        <f>'[1]Расчеты 2018 с учр.'!AF40</f>
        <v>16</v>
      </c>
      <c r="J24" s="29">
        <f>'[1]Расчеты 2018 с учр.'!AN7</f>
        <v>16</v>
      </c>
      <c r="K24" s="30"/>
      <c r="L24" s="30">
        <f>'[1]Расчеты 2018 с учр.'!AT7</f>
        <v>80.324074074074076</v>
      </c>
      <c r="M24" s="30">
        <f t="shared" si="0"/>
        <v>80.324074074074076</v>
      </c>
      <c r="N24" s="29" t="s">
        <v>30</v>
      </c>
      <c r="O24" s="28" t="s">
        <v>23</v>
      </c>
      <c r="P24" s="28" t="s">
        <v>30</v>
      </c>
      <c r="Q24" s="31" t="s">
        <v>30</v>
      </c>
    </row>
    <row r="25" spans="1:17" ht="37.5" x14ac:dyDescent="0.25">
      <c r="A25" s="14">
        <v>18</v>
      </c>
      <c r="B25" s="15">
        <v>33</v>
      </c>
      <c r="C25" s="16" t="s">
        <v>61</v>
      </c>
      <c r="D25" s="17" t="s">
        <v>62</v>
      </c>
      <c r="E25" s="27">
        <f>'[1]Расчеты 2018 с учр.'!D60</f>
        <v>36</v>
      </c>
      <c r="F25" s="27">
        <f>'[1]Расчеты 2018 с учр.'!AL27</f>
        <v>26</v>
      </c>
      <c r="G25" s="28">
        <f>'[1]Расчеты 2018 с учр.'!S60</f>
        <v>49</v>
      </c>
      <c r="H25" s="28">
        <f>'[1]Расчеты 2018 с учр.'!AM27</f>
        <v>39</v>
      </c>
      <c r="I25" s="28">
        <f>'[1]Расчеты 2018 с учр.'!AF60</f>
        <v>16</v>
      </c>
      <c r="J25" s="29">
        <f>'[1]Расчеты 2018 с учр.'!AN27</f>
        <v>16</v>
      </c>
      <c r="K25" s="30"/>
      <c r="L25" s="30">
        <f>'[1]Расчеты 2018 с учр.'!AT27</f>
        <v>79.33673469387756</v>
      </c>
      <c r="M25" s="30">
        <f t="shared" si="0"/>
        <v>79.33673469387756</v>
      </c>
      <c r="N25" s="29" t="s">
        <v>30</v>
      </c>
      <c r="O25" s="28" t="s">
        <v>30</v>
      </c>
      <c r="P25" s="28" t="s">
        <v>27</v>
      </c>
      <c r="Q25" s="31" t="s">
        <v>27</v>
      </c>
    </row>
    <row r="26" spans="1:17" x14ac:dyDescent="0.25">
      <c r="A26" s="14">
        <v>19</v>
      </c>
      <c r="B26" s="15">
        <v>18</v>
      </c>
      <c r="C26" s="16" t="s">
        <v>63</v>
      </c>
      <c r="D26" s="17" t="s">
        <v>64</v>
      </c>
      <c r="E26" s="27">
        <f>'[1]Расчеты 2018 с учр.'!D48</f>
        <v>39</v>
      </c>
      <c r="F26" s="27">
        <f>'[1]Расчеты 2018 с учр.'!AL15</f>
        <v>28</v>
      </c>
      <c r="G26" s="28">
        <f>'[1]Расчеты 2018 с учр.'!S48</f>
        <v>54</v>
      </c>
      <c r="H26" s="28">
        <f>'[1]Расчеты 2018 с учр.'!AM15</f>
        <v>42</v>
      </c>
      <c r="I26" s="28">
        <f>'[1]Расчеты 2018 с учр.'!AF48</f>
        <v>16</v>
      </c>
      <c r="J26" s="29">
        <f>'[1]Расчеты 2018 с учр.'!AN15</f>
        <v>16</v>
      </c>
      <c r="K26" s="30"/>
      <c r="L26" s="30">
        <f>'[1]Расчеты 2018 с учр.'!AT15</f>
        <v>78.418803418803421</v>
      </c>
      <c r="M26" s="30">
        <f t="shared" si="0"/>
        <v>78.418803418803421</v>
      </c>
      <c r="N26" s="29" t="s">
        <v>30</v>
      </c>
      <c r="O26" s="28" t="s">
        <v>23</v>
      </c>
      <c r="P26" s="28" t="s">
        <v>27</v>
      </c>
      <c r="Q26" s="31" t="s">
        <v>27</v>
      </c>
    </row>
    <row r="27" spans="1:17" ht="37.5" x14ac:dyDescent="0.25">
      <c r="A27" s="14">
        <v>20</v>
      </c>
      <c r="B27" s="15">
        <v>9</v>
      </c>
      <c r="C27" s="16" t="s">
        <v>65</v>
      </c>
      <c r="D27" s="17" t="s">
        <v>66</v>
      </c>
      <c r="E27" s="27">
        <f>'[1]Расчеты 2018 с учр.'!D42</f>
        <v>30</v>
      </c>
      <c r="F27" s="27">
        <f>'[1]Расчеты 2018 с учр.'!AL9</f>
        <v>22</v>
      </c>
      <c r="G27" s="28">
        <f>'[1]Расчеты 2018 с учр.'!S42</f>
        <v>23</v>
      </c>
      <c r="H27" s="28">
        <f>'[1]Расчеты 2018 с учр.'!AM9</f>
        <v>17</v>
      </c>
      <c r="I27" s="28"/>
      <c r="J27" s="29"/>
      <c r="K27" s="30">
        <f>'[1]Расчеты 2018 с учр.'!AS9</f>
        <v>62.565217391304344</v>
      </c>
      <c r="L27" s="30"/>
      <c r="M27" s="30">
        <f>K27/$K$7*100</f>
        <v>73.606138107416868</v>
      </c>
      <c r="N27" s="29" t="s">
        <v>30</v>
      </c>
      <c r="O27" s="28" t="s">
        <v>23</v>
      </c>
      <c r="P27" s="28" t="s">
        <v>23</v>
      </c>
      <c r="Q27" s="31" t="s">
        <v>23</v>
      </c>
    </row>
    <row r="28" spans="1:17" ht="37.5" x14ac:dyDescent="0.25">
      <c r="A28" s="14">
        <v>21</v>
      </c>
      <c r="B28" s="15">
        <v>12</v>
      </c>
      <c r="C28" s="16" t="s">
        <v>67</v>
      </c>
      <c r="D28" s="17" t="s">
        <v>68</v>
      </c>
      <c r="E28" s="27">
        <f>'[1]Расчеты 2018 с учр.'!D45</f>
        <v>37</v>
      </c>
      <c r="F28" s="27">
        <f>'[1]Расчеты 2018 с учр.'!AL12</f>
        <v>31</v>
      </c>
      <c r="G28" s="28">
        <f>'[1]Расчеты 2018 с учр.'!S45</f>
        <v>49</v>
      </c>
      <c r="H28" s="28">
        <f>'[1]Расчеты 2018 с учр.'!AM12</f>
        <v>31</v>
      </c>
      <c r="I28" s="28">
        <f>'[1]Расчеты 2018 с учр.'!AF45</f>
        <v>11</v>
      </c>
      <c r="J28" s="29">
        <f>'[1]Расчеты 2018 с учр.'!AN12</f>
        <v>7</v>
      </c>
      <c r="K28" s="30"/>
      <c r="L28" s="30">
        <f>'[1]Расчеты 2018 с учр.'!AT12</f>
        <v>72.554279697136849</v>
      </c>
      <c r="M28" s="30">
        <f>L28/$L$7*100</f>
        <v>72.554279697136849</v>
      </c>
      <c r="N28" s="29" t="s">
        <v>30</v>
      </c>
      <c r="O28" s="28" t="s">
        <v>30</v>
      </c>
      <c r="P28" s="28" t="s">
        <v>23</v>
      </c>
      <c r="Q28" s="31" t="s">
        <v>27</v>
      </c>
    </row>
    <row r="29" spans="1:17" ht="37.5" x14ac:dyDescent="0.25">
      <c r="A29" s="14">
        <v>22</v>
      </c>
      <c r="B29" s="15">
        <v>24</v>
      </c>
      <c r="C29" s="16" t="s">
        <v>69</v>
      </c>
      <c r="D29" s="17" t="s">
        <v>70</v>
      </c>
      <c r="E29" s="27">
        <f>'[1]Расчеты 2018 с учр.'!D53</f>
        <v>30</v>
      </c>
      <c r="F29" s="27">
        <f>'[1]Расчеты 2018 с учр.'!AL20</f>
        <v>23</v>
      </c>
      <c r="G29" s="28">
        <f>'[1]Расчеты 2018 с учр.'!S53</f>
        <v>49</v>
      </c>
      <c r="H29" s="28">
        <f>'[1]Расчеты 2018 с учр.'!AM20</f>
        <v>33</v>
      </c>
      <c r="I29" s="28"/>
      <c r="J29" s="29"/>
      <c r="K29" s="30">
        <f>'[1]Расчеты 2018 с учр.'!AS20</f>
        <v>61.438775510204081</v>
      </c>
      <c r="L29" s="30"/>
      <c r="M29" s="30">
        <f t="shared" ref="M29:M34" si="1">K29/$K$7*100</f>
        <v>72.280912364945976</v>
      </c>
      <c r="N29" s="29" t="s">
        <v>30</v>
      </c>
      <c r="O29" s="28" t="s">
        <v>27</v>
      </c>
      <c r="P29" s="28" t="s">
        <v>27</v>
      </c>
      <c r="Q29" s="31" t="s">
        <v>30</v>
      </c>
    </row>
    <row r="30" spans="1:17" ht="38.25" thickBot="1" x14ac:dyDescent="0.3">
      <c r="A30" s="19">
        <v>23</v>
      </c>
      <c r="B30" s="20">
        <v>1</v>
      </c>
      <c r="C30" s="21" t="s">
        <v>71</v>
      </c>
      <c r="D30" s="22" t="s">
        <v>72</v>
      </c>
      <c r="E30" s="32">
        <f>'[1]Расчеты 2018 с учр.'!D39</f>
        <v>33</v>
      </c>
      <c r="F30" s="32">
        <f>'[1]Расчеты 2018 с учр.'!AL6</f>
        <v>26</v>
      </c>
      <c r="G30" s="33">
        <f>'[1]Расчеты 2018 с учр.'!S39</f>
        <v>54</v>
      </c>
      <c r="H30" s="33">
        <f>'[1]Расчеты 2018 с учр.'!AM6</f>
        <v>35</v>
      </c>
      <c r="I30" s="33"/>
      <c r="J30" s="34"/>
      <c r="K30" s="35">
        <f>'[1]Расчеты 2018 с учр.'!AS6</f>
        <v>61.380471380471377</v>
      </c>
      <c r="L30" s="35"/>
      <c r="M30" s="35">
        <f t="shared" si="1"/>
        <v>72.212319271142803</v>
      </c>
      <c r="N30" s="34" t="s">
        <v>30</v>
      </c>
      <c r="O30" s="33" t="s">
        <v>30</v>
      </c>
      <c r="P30" s="33" t="s">
        <v>30</v>
      </c>
      <c r="Q30" s="36" t="s">
        <v>27</v>
      </c>
    </row>
    <row r="31" spans="1:17" ht="37.5" x14ac:dyDescent="0.25">
      <c r="A31" s="10">
        <v>24</v>
      </c>
      <c r="B31" s="11">
        <v>21</v>
      </c>
      <c r="C31" s="12" t="s">
        <v>73</v>
      </c>
      <c r="D31" s="13" t="s">
        <v>74</v>
      </c>
      <c r="E31" s="23">
        <f>'[1]Расчеты 2018 с учр.'!D51</f>
        <v>30</v>
      </c>
      <c r="F31" s="23">
        <f>'[1]Расчеты 2018 с учр.'!AL18</f>
        <v>13</v>
      </c>
      <c r="G31" s="24">
        <f>'[1]Расчеты 2018 с учр.'!S51</f>
        <v>39</v>
      </c>
      <c r="H31" s="24">
        <f>'[1]Расчеты 2018 с учр.'!AM18</f>
        <v>36</v>
      </c>
      <c r="I31" s="24"/>
      <c r="J31" s="25"/>
      <c r="K31" s="26">
        <f>'[1]Расчеты 2018 с учр.'!AS18</f>
        <v>56.423076923076927</v>
      </c>
      <c r="L31" s="26"/>
      <c r="M31" s="26">
        <f t="shared" si="1"/>
        <v>66.380090497737569</v>
      </c>
      <c r="N31" s="25" t="s">
        <v>27</v>
      </c>
      <c r="O31" s="24" t="s">
        <v>30</v>
      </c>
      <c r="P31" s="24" t="s">
        <v>30</v>
      </c>
      <c r="Q31" s="37" t="s">
        <v>27</v>
      </c>
    </row>
    <row r="32" spans="1:17" ht="56.25" x14ac:dyDescent="0.25">
      <c r="A32" s="14">
        <v>25</v>
      </c>
      <c r="B32" s="15">
        <v>15</v>
      </c>
      <c r="C32" s="16" t="s">
        <v>75</v>
      </c>
      <c r="D32" s="17" t="s">
        <v>76</v>
      </c>
      <c r="E32" s="27">
        <f>'[1]Расчеты 2018 с учр.'!D46</f>
        <v>28</v>
      </c>
      <c r="F32" s="27">
        <f>'[1]Расчеты 2018 с учр.'!AL13</f>
        <v>21</v>
      </c>
      <c r="G32" s="28">
        <f>'[1]Расчеты 2018 с учр.'!S46</f>
        <v>39</v>
      </c>
      <c r="H32" s="28">
        <f>'[1]Расчеты 2018 с учр.'!AM13</f>
        <v>16</v>
      </c>
      <c r="I32" s="28"/>
      <c r="J32" s="29"/>
      <c r="K32" s="30">
        <f>'[1]Расчеты 2018 с учр.'!AS13</f>
        <v>50.160256410256409</v>
      </c>
      <c r="L32" s="30"/>
      <c r="M32" s="30">
        <f t="shared" si="1"/>
        <v>59.012066365007541</v>
      </c>
      <c r="N32" s="29" t="s">
        <v>27</v>
      </c>
      <c r="O32" s="28" t="s">
        <v>30</v>
      </c>
      <c r="P32" s="28" t="s">
        <v>27</v>
      </c>
      <c r="Q32" s="31" t="s">
        <v>30</v>
      </c>
    </row>
    <row r="33" spans="1:17" ht="56.25" x14ac:dyDescent="0.25">
      <c r="A33" s="14">
        <v>26</v>
      </c>
      <c r="B33" s="15">
        <v>5</v>
      </c>
      <c r="C33" s="16" t="s">
        <v>77</v>
      </c>
      <c r="D33" s="17" t="s">
        <v>78</v>
      </c>
      <c r="E33" s="27">
        <f>'[1]Расчеты 2018 с учр.'!D41</f>
        <v>30</v>
      </c>
      <c r="F33" s="27">
        <f>'[1]Расчеты 2018 с учр.'!AL8</f>
        <v>17</v>
      </c>
      <c r="G33" s="28">
        <f>'[1]Расчеты 2018 с учр.'!S41</f>
        <v>44</v>
      </c>
      <c r="H33" s="28">
        <f>'[1]Расчеты 2018 с учр.'!AM8</f>
        <v>20</v>
      </c>
      <c r="I33" s="28"/>
      <c r="J33" s="29"/>
      <c r="K33" s="30">
        <f>'[1]Расчеты 2018 с учр.'!AS8</f>
        <v>43.681818181818187</v>
      </c>
      <c r="L33" s="30"/>
      <c r="M33" s="30">
        <f t="shared" si="1"/>
        <v>51.390374331550802</v>
      </c>
      <c r="N33" s="29" t="s">
        <v>27</v>
      </c>
      <c r="O33" s="28" t="s">
        <v>27</v>
      </c>
      <c r="P33" s="28" t="s">
        <v>30</v>
      </c>
      <c r="Q33" s="31" t="s">
        <v>27</v>
      </c>
    </row>
    <row r="34" spans="1:17" ht="38.25" thickBot="1" x14ac:dyDescent="0.3">
      <c r="A34" s="19">
        <v>27</v>
      </c>
      <c r="B34" s="20">
        <v>27</v>
      </c>
      <c r="C34" s="21" t="s">
        <v>79</v>
      </c>
      <c r="D34" s="22" t="s">
        <v>80</v>
      </c>
      <c r="E34" s="32">
        <f>'[1]Расчеты 2018 с учр.'!D56</f>
        <v>33</v>
      </c>
      <c r="F34" s="32">
        <f>'[1]Расчеты 2018 с учр.'!AL23</f>
        <v>18</v>
      </c>
      <c r="G34" s="33">
        <f>'[1]Расчеты 2018 с учр.'!S56</f>
        <v>49</v>
      </c>
      <c r="H34" s="33">
        <f>'[1]Расчеты 2018 с учр.'!AM23</f>
        <v>19</v>
      </c>
      <c r="I34" s="33"/>
      <c r="J34" s="34"/>
      <c r="K34" s="35">
        <f>'[1]Расчеты 2018 с учр.'!AS23</f>
        <v>40.055658627087197</v>
      </c>
      <c r="L34" s="35"/>
      <c r="M34" s="35">
        <f t="shared" si="1"/>
        <v>47.124304267161406</v>
      </c>
      <c r="N34" s="34" t="s">
        <v>27</v>
      </c>
      <c r="O34" s="33" t="s">
        <v>27</v>
      </c>
      <c r="P34" s="33" t="s">
        <v>27</v>
      </c>
      <c r="Q34" s="36" t="s">
        <v>27</v>
      </c>
    </row>
    <row r="36" spans="1:17" x14ac:dyDescent="0.3">
      <c r="A36" s="38" t="s">
        <v>81</v>
      </c>
    </row>
  </sheetData>
  <mergeCells count="27">
    <mergeCell ref="A2:Q2"/>
    <mergeCell ref="A4:A7"/>
    <mergeCell ref="B4:B7"/>
    <mergeCell ref="C4:C7"/>
    <mergeCell ref="D4:D7"/>
    <mergeCell ref="E4:J4"/>
    <mergeCell ref="K4:K5"/>
    <mergeCell ref="L4:L5"/>
    <mergeCell ref="M4:M5"/>
    <mergeCell ref="N4:N7"/>
    <mergeCell ref="E5:F5"/>
    <mergeCell ref="G5:H5"/>
    <mergeCell ref="I5:J5"/>
    <mergeCell ref="E6:E7"/>
    <mergeCell ref="F6:F7"/>
    <mergeCell ref="G6:G7"/>
    <mergeCell ref="H6:H7"/>
    <mergeCell ref="P18:Q18"/>
    <mergeCell ref="I6:I7"/>
    <mergeCell ref="J6:J7"/>
    <mergeCell ref="M6:M7"/>
    <mergeCell ref="O7:Q7"/>
    <mergeCell ref="P8:Q8"/>
    <mergeCell ref="P12:Q12"/>
    <mergeCell ref="O4:O6"/>
    <mergeCell ref="P4:P6"/>
    <mergeCell ref="Q4:Q6"/>
  </mergeCells>
  <pageMargins left="0.70866141732283472" right="0.70866141732283472" top="0.35433070866141736" bottom="0.35433070866141736" header="0.11811023622047245" footer="0.11811023622047245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2018 ГРБС с учр.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2019-04-29T13:13:57Z</cp:lastPrinted>
  <dcterms:created xsi:type="dcterms:W3CDTF">2019-04-29T13:09:36Z</dcterms:created>
  <dcterms:modified xsi:type="dcterms:W3CDTF">2019-04-30T07:13:58Z</dcterms:modified>
</cp:coreProperties>
</file>