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tabRatio="502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'стр.2'!$A$1:$FJ$43</definedName>
  </definedNames>
  <calcPr fullCalcOnLoad="1"/>
</workbook>
</file>

<file path=xl/comments3.xml><?xml version="1.0" encoding="utf-8"?>
<comments xmlns="http://schemas.openxmlformats.org/spreadsheetml/2006/main">
  <authors>
    <author>PaygusovA</author>
  </authors>
  <commentList>
    <comment ref="EE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ET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CF58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остатков Главной книги 12100200 и 121002610</t>
        </r>
      </text>
    </comment>
    <comment ref="CW58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возрата депозитов сч 121002610</t>
        </r>
      </text>
    </comment>
    <comment ref="CF60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оборотов с начала года 130405000 и 130405510</t>
        </r>
      </text>
    </comment>
    <comment ref="CW60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размещенная на депозиты 130405510
</t>
        </r>
      </text>
    </comment>
    <comment ref="CW62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CW64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BL20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Включены в бюджетную роспись</t>
        </r>
      </text>
    </comment>
    <comment ref="BL21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включено в бюджетную роспись</t>
        </r>
      </text>
    </comment>
  </commentList>
</comments>
</file>

<file path=xl/sharedStrings.xml><?xml version="1.0" encoding="utf-8"?>
<sst xmlns="http://schemas.openxmlformats.org/spreadsheetml/2006/main" count="480" uniqueCount="256">
  <si>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</si>
  <si>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</si>
  <si>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</si>
  <si>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</si>
  <si>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</si>
  <si>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</si>
  <si>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</si>
  <si>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</si>
  <si>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</si>
  <si>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</si>
  <si>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</si>
  <si>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</si>
  <si>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</si>
  <si>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</si>
  <si>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</si>
  <si>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</si>
  <si>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</si>
  <si>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</si>
  <si>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</si>
  <si>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</si>
  <si>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</si>
  <si>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</si>
  <si>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</si>
  <si>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</si>
  <si>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</si>
  <si>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</si>
  <si>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</si>
  <si>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</si>
  <si>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</si>
  <si>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</si>
  <si>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</si>
  <si>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</si>
  <si>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</si>
  <si>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</si>
  <si>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</si>
  <si>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</si>
  <si>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</si>
  <si>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</si>
  <si>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</si>
  <si>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</si>
  <si>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</si>
  <si>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</si>
  <si>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</si>
  <si>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</si>
  <si>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</si>
  <si>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</si>
  <si>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</si>
  <si>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</si>
  <si>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</si>
  <si>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</si>
  <si>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</si>
  <si>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</si>
  <si>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</si>
  <si>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</si>
  <si>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</si>
  <si>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</si>
  <si>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</si>
  <si>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</si>
  <si>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</si>
  <si>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</si>
  <si>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</si>
  <si>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</si>
  <si>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</si>
  <si>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</si>
  <si>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</si>
  <si>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</si>
  <si>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</si>
  <si>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</si>
  <si>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</si>
  <si>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</si>
  <si>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</si>
  <si>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</si>
  <si>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</si>
  <si>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</si>
  <si>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через 
финансовые 
органы</t>
  </si>
  <si>
    <t>увеличение остатков средств, всего</t>
  </si>
  <si>
    <t>уменьшение остатков средств, всего</t>
  </si>
  <si>
    <t xml:space="preserve">на 01 </t>
  </si>
  <si>
    <t>02288703</t>
  </si>
  <si>
    <t>985</t>
  </si>
  <si>
    <t>Комитет финансов Ленинградской области</t>
  </si>
  <si>
    <t>Областной бюджет Ленинградской области</t>
  </si>
  <si>
    <t>985 1110302002 0000 120</t>
  </si>
  <si>
    <t>985 1163200002 0000 140</t>
  </si>
  <si>
    <t>985 1170102002 0000 180</t>
  </si>
  <si>
    <t>-</t>
  </si>
  <si>
    <t>Проценты, полученные от предоставления бюджетных кредитов внутри страны за счет средств бюджетов субъектов РФ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</si>
  <si>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РФ)  </t>
  </si>
  <si>
    <t>Невыясненные поступления, зачисляемые в бюджеты субъектов РФ</t>
  </si>
  <si>
    <t>Периодичность: квартальная</t>
  </si>
  <si>
    <t>Код 
расхода
по бюджетной классификации</t>
  </si>
  <si>
    <t>по
ассигнованиям</t>
  </si>
  <si>
    <t>985 01 02 00 00 02 0000 000</t>
  </si>
  <si>
    <t>Получение кредитов от кредитных организаций бюджетами субъектов Российской Федерации в валюте Российской Федерации</t>
  </si>
  <si>
    <t>985 01 02 00 00 02 0000 710</t>
  </si>
  <si>
    <t>985 01 02 00 00 02 0000 810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</si>
  <si>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</si>
  <si>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985 01 03 01 00 02 0000 710</t>
  </si>
  <si>
    <t>985 01 03 01 00 02 0000 810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</si>
  <si>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</si>
  <si>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985 01 06 04 01 02 0000 000</t>
  </si>
  <si>
    <t>985 01 06 04 01 02 0000 810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</si>
  <si>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</si>
  <si>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</si>
  <si>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</si>
  <si>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985 01 06 05 02 02 0014  640</t>
  </si>
  <si>
    <t>985 01 06 05 02 02 0012 540</t>
  </si>
  <si>
    <t xml:space="preserve">Изменение остатков средств </t>
  </si>
  <si>
    <t>Иные финансовые активы в собственности субъектов Российской Федерации</t>
  </si>
  <si>
    <t>985 01 06 06 00 02 0000 000</t>
  </si>
  <si>
    <t>985 01 06 10 01 02 0001 510</t>
  </si>
  <si>
    <t>985 01 06 10 01 02 0001 610</t>
  </si>
  <si>
    <t>казначейского исполнения бюджета-</t>
  </si>
  <si>
    <t>увеличение остатков по внутренним расчетам</t>
  </si>
  <si>
    <t>уменьшение остатков по внутренним расчетам</t>
  </si>
  <si>
    <t>источники внутреннего финансирования дефицита бюджета</t>
  </si>
  <si>
    <t>985 01 01 00 00 02 0000 000</t>
  </si>
  <si>
    <t>Погашение бюджетами субъектов Российской Федерации кредитов от кредитных организаций в валюте Российской Федерации</t>
  </si>
  <si>
    <t>Государственные ценные бумаги субъектов Российской Федерации, номинальная стоимость которых указана в валюте Российской Федерации</t>
  </si>
  <si>
    <t xml:space="preserve">Погашение бюджетами субьектов Российской Федерации кредитов от других бюджетов бюджетной системы Российской Федерации в валюте Российской Федерации </t>
  </si>
  <si>
    <t>41000000</t>
  </si>
  <si>
    <t>985 1110202002 0000 120</t>
  </si>
  <si>
    <t>Доходы от размещения временно свободных средств бюджетов субъектов РФ</t>
  </si>
  <si>
    <t>по ОКТМО</t>
  </si>
  <si>
    <t>Периодичность: месячная, квартальная, годовая</t>
  </si>
  <si>
    <t>985 01 06 10 01 02 0000 510</t>
  </si>
  <si>
    <t>985 01 06 10 01 02 0000 610</t>
  </si>
  <si>
    <t>Субвенции. Перечисления другим бюджетам бюджетной системы РФ.</t>
  </si>
  <si>
    <t>Резервные средства. Прочие расходы.</t>
  </si>
  <si>
    <t>Прочая закупка товаров, работ и услуг для обеспечения государственных (муниципальных) нужд. Прочие работы, услуги.</t>
  </si>
  <si>
    <t>Субсидии, за исключением субсидий на софинансирование капитальных вложений в объекты государственной (муниципальной) собственности. Перечисления другим бюджетам бюджетной системы РФ.</t>
  </si>
  <si>
    <t>Обслуживание государственного долга субъекта Российской Федерации.  Обслуживание внутреннего долга.</t>
  </si>
  <si>
    <t>Дотации на выравнивание бюджетной обеспеченности. Перечисления другим бюджетам бюджетной системы РФ.</t>
  </si>
  <si>
    <t>Иные дотации. Перечисления другим бюджетам бюджетной системы РФ.</t>
  </si>
  <si>
    <t>Иные межбюджетные трансферты. Перечисления другим бюджетам бюджетной системы РФ.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</si>
  <si>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</si>
  <si>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</si>
  <si>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Начальник департамента</t>
  </si>
  <si>
    <t>главный бухгалтер</t>
  </si>
  <si>
    <t xml:space="preserve">В.А. Николаева </t>
  </si>
  <si>
    <t>985 1170502002 0000 180</t>
  </si>
  <si>
    <t>Прочие неналоговые доходы бюджетов субъектов РФ</t>
  </si>
  <si>
    <t>985 0111 6890110050 870 290</t>
  </si>
  <si>
    <t>985 0111 6890110050 000 000</t>
  </si>
  <si>
    <t xml:space="preserve">Резервные фонды. Резервный фонд Правительства Ленинградской области. </t>
  </si>
  <si>
    <t>985 0111 6890110060 870 290</t>
  </si>
  <si>
    <t>985 0111 6890110060 000 000</t>
  </si>
  <si>
    <t xml:space="preserve">Резервные фонды. 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актов. </t>
  </si>
  <si>
    <t>985 0113 6420210030 244 226</t>
  </si>
  <si>
    <t>985 0113 6420210030 000 000</t>
  </si>
  <si>
    <t xml:space="preserve">Другие общегосударственные вопросы. Поддержание рейтингов кредитоспособности Ленинградской области. </t>
  </si>
  <si>
    <t>985 0113 6420310040 244 226</t>
  </si>
  <si>
    <t>985 0113 6420310040 000 000</t>
  </si>
  <si>
    <t>985 0113 6890110070 831 290</t>
  </si>
  <si>
    <t>985 0113 6890110070 000 000</t>
  </si>
  <si>
    <t>Связь и информатика. Субсидии на развитие и поддержку информационных технологий, обеспечивающих бюджетный процесс.</t>
  </si>
  <si>
    <t>985 1301 6420110010 720 231</t>
  </si>
  <si>
    <t>985 1301 6420110010 000 000</t>
  </si>
  <si>
    <t xml:space="preserve">Обслуживание государственного внутреннего и муниципального долга. Процентные платежи по государственному долгу Ленинградской области.  </t>
  </si>
  <si>
    <t>985 1401 6410270050 511 251</t>
  </si>
  <si>
    <t>985 1401 6410270050 000 000</t>
  </si>
  <si>
    <t>985 1402 6410370010 512 251</t>
  </si>
  <si>
    <t>985 1402 6410370010 000 000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</si>
  <si>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области.</t>
  </si>
  <si>
    <t>985 1402 6410370040 512 251</t>
  </si>
  <si>
    <t>985 1402 6410370040 000 000</t>
  </si>
  <si>
    <t>Иные дотации. Дотации на поощрение достижения наилучших показателей оценки качества управления муниципальными финансами.</t>
  </si>
  <si>
    <t>985 1403 6410271010 530 251</t>
  </si>
  <si>
    <t>985 1403 6410271010 000 000</t>
  </si>
  <si>
    <t>985 1403 6890172020 540 251</t>
  </si>
  <si>
    <t>985 1403 6890172020 000 000</t>
  </si>
  <si>
    <t>985 1403 6890172030 540 251</t>
  </si>
  <si>
    <t>985 1403 6890172030 000 000</t>
  </si>
  <si>
    <t xml:space="preserve">Прочие межбюджетные трансферты общего характера. Иные межбюджетные трансферты на подготовку и проведение мероприятий, посвященных Дню образования Ленинградской области. </t>
  </si>
  <si>
    <t>985 1403 6890172500 540 251</t>
  </si>
  <si>
    <t>985 1403 6890172500 000 000</t>
  </si>
  <si>
    <t>Прочие межбюджетные трансферты общего характера. 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значения.</t>
  </si>
  <si>
    <t>Увеличение финансовых активов в собственности Ленинградской области за счет средств областного бюджета Ленинградской области, размещенных на депозитах в кредитных организациях</t>
  </si>
  <si>
    <t>Уменьшение финансовых активов в собственности Ленинградской области за счет средств областного бюджета Ленинградской области, размещенных на депозитах в кредитных организациях</t>
  </si>
  <si>
    <t>Прочие межбюджетные трансферты общего характера.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области.</t>
  </si>
  <si>
    <t>985 0410 6410570100 521 251</t>
  </si>
  <si>
    <t>985 0410 6410570100 000 000</t>
  </si>
  <si>
    <t>985 1402 6410570060 512 251</t>
  </si>
  <si>
    <t>985 1402 6410570060 000 000</t>
  </si>
  <si>
    <t>Курсовая разница по средствам бюджетов субъектов Российской Федерации</t>
  </si>
  <si>
    <t>985 01 06 03 00 02 0000 171</t>
  </si>
  <si>
    <t>985 01 06 10 01 02 0002 510</t>
  </si>
  <si>
    <t>985 01 06 10 01 02 0002 610</t>
  </si>
  <si>
    <t>Первый заместитель Председателя</t>
  </si>
  <si>
    <t xml:space="preserve">Правительства Ленинградской области - </t>
  </si>
  <si>
    <t>- председатель комитета финансов</t>
  </si>
  <si>
    <t>Р.И. Марков</t>
  </si>
  <si>
    <t>17</t>
  </si>
  <si>
    <t>985 1130299202 0000 130</t>
  </si>
  <si>
    <t>Прочие доходы от компенсации затрат бюджетов субъектов Российской Федерации</t>
  </si>
  <si>
    <t>985 1180210002 0000 151</t>
  </si>
  <si>
    <t>Поступления в бюджеты субъектов Российской Федерации по решениям о взыскании средств из иных бюджетов бюджетной системы Российской Федерации</t>
  </si>
  <si>
    <t>Другие общегосударственные вопросы. Выплата агентских комиссий и вознаграждений в целях управления государственным долгом.</t>
  </si>
  <si>
    <t xml:space="preserve">Другие общегосударственные вопросы. Исполнение судебных актов Российской Федерации и мировых соглашений по возмещению вреда. </t>
  </si>
  <si>
    <t>Исполнение судебных актов Российской Федерации и мировых соглашений по возмещению причиненного вреда. Прочие расходы.</t>
  </si>
  <si>
    <t xml:space="preserve">Другие общегосударственные вопросы. Государственные функции в сфере управления и распоряжения государственным имуществом. </t>
  </si>
  <si>
    <t>985 0113 6890113790 000 000</t>
  </si>
  <si>
    <t>985 0113 6890113790 831 290</t>
  </si>
  <si>
    <t>Другие вопросы в области национальной экономики. 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принципалу.</t>
  </si>
  <si>
    <t>985 0412 6890110020 000 000</t>
  </si>
  <si>
    <t>Исполнение государственных гарантий субъекта Российской Федерации. Прочие расходы.</t>
  </si>
  <si>
    <t>985 0412 6890110020 842 290</t>
  </si>
  <si>
    <t>Дотации на выравнивание бюджетной обеспеченности субъектов Российской Федерации и муниципальных образований. Дотации на выравнивание бюджетной обеспеченности муниципальных районов (городских округов).</t>
  </si>
  <si>
    <t>Иные дотации. 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округов).</t>
  </si>
  <si>
    <t>Прочие межбюджетные трансферты общего характера. Субвенции по расчету и предоставлению дотаций на выравнивание бюджетной обеспеченности поселений за счет средств областного бюджета.</t>
  </si>
  <si>
    <t>Единая субвенция бюджетам субъектов Российской Федерации и бюджету г. Байконура</t>
  </si>
  <si>
    <t>985 2023590002 0000 151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</si>
  <si>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</si>
  <si>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985 2022552702 0000 151</t>
  </si>
  <si>
    <t>985 2021500902 0000 151</t>
  </si>
  <si>
    <t>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</t>
  </si>
  <si>
    <t>985 2186001002 0000 151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</si>
  <si>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</si>
  <si>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</si>
  <si>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</si>
  <si>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Кредиты кредитных организаций в валюте Российской Федерации</t>
  </si>
  <si>
    <t>985 01 02 00 00 00 0000 000</t>
  </si>
  <si>
    <t xml:space="preserve">Бюджетные кредиты от других бюджетов бюджетной системы Российской Федерации </t>
  </si>
  <si>
    <t>985 01 03 00 00 00 0000 000</t>
  </si>
  <si>
    <t>Бюджетные кредиты от других бюджетов бюджетной системы Российской Федерации в валюте Российской Федерации</t>
  </si>
  <si>
    <t>985 01 03 01 00 00 0000 000</t>
  </si>
  <si>
    <t>985 01 03 01 00 02 0000 000</t>
  </si>
  <si>
    <t>Курсовая разница</t>
  </si>
  <si>
    <t>985 01 06 03 00 00 0000 000</t>
  </si>
  <si>
    <t>985 01 06 03 00 02 0000 000</t>
  </si>
  <si>
    <t>Исполнение государственных и муниципальных гарантий</t>
  </si>
  <si>
    <t>985 01 06 04 00 00 0000 000</t>
  </si>
  <si>
    <t>Исполнение государственных и муниципальных гарантий в валюте Российской Федерации</t>
  </si>
  <si>
    <t>985 01 06 04 01 00 0000 000</t>
  </si>
  <si>
    <t xml:space="preserve">Бюджетные кредиты, предоставленные внутри страны в валюте Российской Федерации </t>
  </si>
  <si>
    <t>985 01 06 05 00 00 0000 000</t>
  </si>
  <si>
    <t xml:space="preserve">Бюджетные кредиты другим бюджетам бюджетной системы Российской Федерации в валюте Российской Федерации </t>
  </si>
  <si>
    <t>985 01 06 05 02 00 0000 000</t>
  </si>
  <si>
    <t xml:space="preserve">Бюджетные кредиты другим бюджетам бюджетной системы Российской Федерации из бюджетов субъектов Российской Федерации в валюте Российской Федерации </t>
  </si>
  <si>
    <t xml:space="preserve">985 01 06 05 02 02 0000 000 </t>
  </si>
  <si>
    <t>Предоставление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</t>
  </si>
  <si>
    <t>апреля</t>
  </si>
  <si>
    <t>01.04.2017</t>
  </si>
  <si>
    <t>Кредиты от кредитных организаций бюджетам субъектов Российской Федерации в валюте Российской Федерации</t>
  </si>
  <si>
    <t xml:space="preserve">Бюджетные кредиты юридическим лицам в валюте Российской Федерации </t>
  </si>
  <si>
    <t>985 01 06 05 01 00 0000 000</t>
  </si>
  <si>
    <t xml:space="preserve">Возврат бюджетных кредитов, предоставленных юридическим лицам из бюджетов субъектов Российской Федерации в валюте Российской Федерации </t>
  </si>
  <si>
    <t>985 01 06 05 01 02 0000 000</t>
  </si>
  <si>
    <t xml:space="preserve">Возврат бюджетных кредитов, предоставленных юридическим лицам на пополнение оборотных средств и на инвестиционные цели </t>
  </si>
  <si>
    <t>985 01 06 05 01 02 0001 640</t>
  </si>
  <si>
    <t>Возврат бюджетных кредитов предоставленных юридическим лицам (централизованные кредиты)</t>
  </si>
  <si>
    <t>985 01 06 05 01 02 0006 640</t>
  </si>
  <si>
    <t xml:space="preserve">Зам.начальника департамента </t>
  </si>
  <si>
    <t>бюджетной политики - начальник отдела</t>
  </si>
  <si>
    <t>Козлов С.С.</t>
  </si>
  <si>
    <t>анализа и прогнозирования доходов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</si>
</sst>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9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 quotePrefix="1">
      <alignment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 indent="2"/>
    </xf>
    <xf numFmtId="0" fontId="1" fillId="0" borderId="15" xfId="0" applyFont="1" applyFill="1" applyBorder="1" applyAlignment="1">
      <alignment horizontal="left" wrapText="1" indent="2"/>
    </xf>
    <xf numFmtId="49" fontId="1" fillId="0" borderId="1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indent="2"/>
    </xf>
    <xf numFmtId="0" fontId="2" fillId="0" borderId="10" xfId="0" applyFont="1" applyFill="1" applyBorder="1" applyAlignment="1">
      <alignment horizontal="left"/>
    </xf>
    <xf numFmtId="43" fontId="5" fillId="0" borderId="21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36" xfId="0" applyFont="1" applyBorder="1" applyAlignment="1">
      <alignment/>
    </xf>
    <xf numFmtId="49" fontId="1" fillId="0" borderId="3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3" fontId="5" fillId="0" borderId="12" xfId="58" applyFont="1" applyFill="1" applyBorder="1" applyAlignment="1">
      <alignment horizontal="center"/>
    </xf>
    <xf numFmtId="43" fontId="2" fillId="0" borderId="12" xfId="58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43" fontId="2" fillId="0" borderId="45" xfId="58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0" fontId="2" fillId="0" borderId="45" xfId="0" applyNumberFormat="1" applyFont="1" applyFill="1" applyBorder="1" applyAlignment="1">
      <alignment horizontal="center"/>
    </xf>
    <xf numFmtId="0" fontId="5" fillId="0" borderId="45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3" fontId="2" fillId="0" borderId="21" xfId="58" applyFont="1" applyFill="1" applyBorder="1" applyAlignment="1">
      <alignment horizontal="center"/>
    </xf>
    <xf numFmtId="0" fontId="4" fillId="0" borderId="36" xfId="0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3" fontId="2" fillId="0" borderId="21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3" fontId="5" fillId="0" borderId="17" xfId="58" applyFont="1" applyFill="1" applyBorder="1" applyAlignment="1">
      <alignment horizontal="center" vertical="center"/>
    </xf>
    <xf numFmtId="43" fontId="5" fillId="0" borderId="18" xfId="58" applyFont="1" applyFill="1" applyBorder="1" applyAlignment="1">
      <alignment horizontal="center" vertical="center"/>
    </xf>
    <xf numFmtId="43" fontId="5" fillId="0" borderId="19" xfId="58" applyFont="1" applyFill="1" applyBorder="1" applyAlignment="1">
      <alignment horizontal="center" vertical="center"/>
    </xf>
    <xf numFmtId="43" fontId="5" fillId="0" borderId="12" xfId="58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43" fontId="5" fillId="0" borderId="50" xfId="58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4" fontId="5" fillId="0" borderId="50" xfId="0" applyNumberFormat="1" applyFont="1" applyFill="1" applyBorder="1" applyAlignment="1">
      <alignment horizontal="center" vertical="center"/>
    </xf>
    <xf numFmtId="4" fontId="5" fillId="0" borderId="51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4" fontId="5" fillId="0" borderId="31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wrapText="1"/>
    </xf>
    <xf numFmtId="0" fontId="1" fillId="0" borderId="57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" fontId="5" fillId="0" borderId="48" xfId="0" applyNumberFormat="1" applyFont="1" applyFill="1" applyBorder="1" applyAlignment="1">
      <alignment horizontal="center" vertical="center"/>
    </xf>
    <xf numFmtId="4" fontId="5" fillId="0" borderId="49" xfId="0" applyNumberFormat="1" applyFont="1" applyFill="1" applyBorder="1" applyAlignment="1">
      <alignment horizontal="center" vertical="center"/>
    </xf>
    <xf numFmtId="4" fontId="5" fillId="0" borderId="52" xfId="0" applyNumberFormat="1" applyFont="1" applyFill="1" applyBorder="1" applyAlignment="1">
      <alignment horizontal="center" vertical="center"/>
    </xf>
    <xf numFmtId="43" fontId="5" fillId="0" borderId="26" xfId="58" applyFont="1" applyFill="1" applyBorder="1" applyAlignment="1">
      <alignment horizontal="center" vertical="center"/>
    </xf>
    <xf numFmtId="43" fontId="5" fillId="0" borderId="11" xfId="58" applyFont="1" applyFill="1" applyBorder="1" applyAlignment="1">
      <alignment horizontal="center" vertical="center"/>
    </xf>
    <xf numFmtId="43" fontId="5" fillId="0" borderId="22" xfId="58" applyFont="1" applyFill="1" applyBorder="1" applyAlignment="1">
      <alignment horizontal="center" vertical="center"/>
    </xf>
    <xf numFmtId="43" fontId="5" fillId="0" borderId="43" xfId="58" applyFont="1" applyFill="1" applyBorder="1" applyAlignment="1">
      <alignment horizontal="center" vertical="center"/>
    </xf>
    <xf numFmtId="43" fontId="5" fillId="0" borderId="10" xfId="58" applyFont="1" applyFill="1" applyBorder="1" applyAlignment="1">
      <alignment horizontal="center" vertical="center"/>
    </xf>
    <xf numFmtId="43" fontId="5" fillId="0" borderId="23" xfId="58" applyFont="1" applyFill="1" applyBorder="1" applyAlignment="1">
      <alignment horizontal="center" vertical="center"/>
    </xf>
    <xf numFmtId="0" fontId="1" fillId="0" borderId="57" xfId="0" applyFont="1" applyBorder="1" applyAlignment="1">
      <alignment horizontal="left" indent="2"/>
    </xf>
    <xf numFmtId="0" fontId="1" fillId="0" borderId="58" xfId="0" applyFont="1" applyBorder="1" applyAlignment="1">
      <alignment horizontal="left" indent="2"/>
    </xf>
    <xf numFmtId="49" fontId="1" fillId="0" borderId="3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" fontId="5" fillId="0" borderId="60" xfId="0" applyNumberFormat="1" applyFont="1" applyFill="1" applyBorder="1" applyAlignment="1">
      <alignment horizontal="center" vertical="center"/>
    </xf>
    <xf numFmtId="4" fontId="5" fillId="0" borderId="6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49" fontId="1" fillId="0" borderId="37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center" vertical="center"/>
    </xf>
    <xf numFmtId="43" fontId="5" fillId="0" borderId="21" xfId="58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wrapText="1"/>
    </xf>
    <xf numFmtId="0" fontId="1" fillId="0" borderId="55" xfId="0" applyFont="1" applyFill="1" applyBorder="1" applyAlignment="1">
      <alignment/>
    </xf>
    <xf numFmtId="0" fontId="1" fillId="0" borderId="62" xfId="0" applyFont="1" applyFill="1" applyBorder="1" applyAlignment="1">
      <alignment wrapText="1"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49" fontId="1" fillId="0" borderId="64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" fontId="5" fillId="0" borderId="65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66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left" indent="2"/>
    </xf>
    <xf numFmtId="0" fontId="1" fillId="0" borderId="58" xfId="0" applyFont="1" applyFill="1" applyBorder="1" applyAlignment="1">
      <alignment horizontal="left" indent="2"/>
    </xf>
    <xf numFmtId="0" fontId="1" fillId="0" borderId="56" xfId="0" applyFont="1" applyFill="1" applyBorder="1" applyAlignment="1">
      <alignment wrapText="1"/>
    </xf>
    <xf numFmtId="49" fontId="1" fillId="0" borderId="27" xfId="0" applyNumberFormat="1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center" vertical="center"/>
    </xf>
    <xf numFmtId="49" fontId="1" fillId="0" borderId="64" xfId="0" applyNumberFormat="1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/>
    </xf>
    <xf numFmtId="49" fontId="6" fillId="0" borderId="65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6" fillId="0" borderId="66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 vertical="center"/>
    </xf>
    <xf numFmtId="43" fontId="2" fillId="0" borderId="60" xfId="58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3" fontId="2" fillId="0" borderId="12" xfId="58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3" fontId="2" fillId="0" borderId="17" xfId="58" applyFont="1" applyFill="1" applyBorder="1" applyAlignment="1">
      <alignment horizontal="center" vertical="center"/>
    </xf>
    <xf numFmtId="43" fontId="2" fillId="0" borderId="18" xfId="58" applyFont="1" applyFill="1" applyBorder="1" applyAlignment="1">
      <alignment horizontal="center" vertical="center"/>
    </xf>
    <xf numFmtId="43" fontId="2" fillId="0" borderId="19" xfId="5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indent="2"/>
    </xf>
    <xf numFmtId="49" fontId="1" fillId="0" borderId="22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/>
    </xf>
    <xf numFmtId="0" fontId="1" fillId="0" borderId="36" xfId="0" applyFont="1" applyBorder="1" applyAlignment="1">
      <alignment wrapText="1"/>
    </xf>
    <xf numFmtId="0" fontId="1" fillId="0" borderId="67" xfId="0" applyFont="1" applyBorder="1" applyAlignment="1">
      <alignment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" fontId="2" fillId="0" borderId="44" xfId="0" applyNumberFormat="1" applyFont="1" applyFill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3" fontId="5" fillId="0" borderId="13" xfId="58" applyFont="1" applyFill="1" applyBorder="1" applyAlignment="1">
      <alignment horizontal="center"/>
    </xf>
    <xf numFmtId="2" fontId="2" fillId="0" borderId="12" xfId="58" applyNumberFormat="1" applyFont="1" applyFill="1" applyBorder="1" applyAlignment="1">
      <alignment horizontal="center"/>
    </xf>
    <xf numFmtId="2" fontId="2" fillId="0" borderId="13" xfId="58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 indent="2"/>
    </xf>
    <xf numFmtId="0" fontId="4" fillId="0" borderId="15" xfId="0" applyFont="1" applyFill="1" applyBorder="1" applyAlignment="1">
      <alignment horizontal="left" wrapText="1" indent="2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" fontId="5" fillId="0" borderId="68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31"/>
  <sheetViews>
    <sheetView view="pageBreakPreview" zoomScaleSheetLayoutView="100" zoomScalePageLayoutView="0" workbookViewId="0" topLeftCell="B1">
      <selection activeCell="A16" sqref="A16:AM17"/>
    </sheetView>
  </sheetViews>
  <sheetFormatPr defaultColWidth="0.875" defaultRowHeight="12.75"/>
  <cols>
    <col min="1" max="1" width="0.875" style="1" hidden="1" customWidth="1"/>
    <col min="2" max="18" width="0.875" style="1" customWidth="1"/>
    <col min="19" max="19" width="2.25390625" style="1" customWidth="1"/>
    <col min="20" max="20" width="0.875" style="1" customWidth="1"/>
    <col min="21" max="21" width="1.37890625" style="1" customWidth="1"/>
    <col min="22" max="38" width="0.875" style="1" customWidth="1"/>
    <col min="39" max="39" width="5.375" style="1" customWidth="1"/>
    <col min="40" max="56" width="0.875" style="1" customWidth="1"/>
    <col min="57" max="57" width="3.00390625" style="1" customWidth="1"/>
    <col min="58" max="60" width="0.875" style="1" customWidth="1"/>
    <col min="61" max="61" width="8.375" style="1" customWidth="1"/>
    <col min="62" max="85" width="0.875" style="1" customWidth="1"/>
    <col min="86" max="86" width="3.625" style="1" customWidth="1"/>
    <col min="87" max="99" width="0.875" style="1" customWidth="1"/>
    <col min="100" max="100" width="2.75390625" style="1" customWidth="1"/>
    <col min="101" max="133" width="0.875" style="1" customWidth="1"/>
    <col min="134" max="134" width="0.37109375" style="1" customWidth="1"/>
    <col min="135" max="137" width="0.875" style="1" customWidth="1"/>
    <col min="138" max="138" width="4.75390625" style="1" customWidth="1"/>
    <col min="139" max="148" width="0.875" style="1" customWidth="1"/>
    <col min="149" max="149" width="2.75390625" style="1" customWidth="1"/>
    <col min="150" max="165" width="0.875" style="1" customWidth="1"/>
    <col min="166" max="166" width="4.875" style="1" customWidth="1"/>
    <col min="167" max="16384" width="0.875" style="1" customWidth="1"/>
  </cols>
  <sheetData>
    <row r="1" ht="3" customHeight="1"/>
    <row r="2" spans="1:149" ht="12" customHeight="1">
      <c r="A2" s="40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</row>
    <row r="3" spans="1:149" ht="12" customHeight="1">
      <c r="A3" s="40" t="s">
        <v>71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</row>
    <row r="4" spans="1:149" ht="12" customHeight="1">
      <c r="A4" s="40" t="s">
        <v>58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</row>
    <row r="5" spans="1:166" ht="12" customHeight="1" thickBot="1">
      <c r="A5" s="40" t="s">
        <v>69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1"/>
      <c r="ET5" s="58" t="s">
        <v>0</v>
      </c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60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61" t="s">
        <v>30</v>
      </c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3"/>
    </row>
    <row r="7" spans="62:166" ht="15" customHeight="1">
      <c r="BJ7" s="2" t="s">
        <v>77</v>
      </c>
      <c r="BK7" s="70" t="s">
        <v>241</v>
      </c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1">
        <v>20</v>
      </c>
      <c r="CG7" s="71"/>
      <c r="CH7" s="71"/>
      <c r="CI7" s="71"/>
      <c r="CJ7" s="72" t="s">
        <v>192</v>
      </c>
      <c r="CK7" s="72"/>
      <c r="CL7" s="72"/>
      <c r="CM7" s="1" t="s">
        <v>59</v>
      </c>
      <c r="ER7" s="2" t="s">
        <v>1</v>
      </c>
      <c r="ET7" s="47" t="s">
        <v>242</v>
      </c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9"/>
    </row>
    <row r="8" spans="1:166" ht="18" customHeight="1">
      <c r="A8" s="1" t="s">
        <v>60</v>
      </c>
      <c r="B8" s="1" t="s">
        <v>60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64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6"/>
    </row>
    <row r="9" spans="1:166" ht="11.25">
      <c r="A9" s="1" t="s">
        <v>61</v>
      </c>
      <c r="B9" s="1" t="s">
        <v>61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67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9"/>
    </row>
    <row r="10" spans="1:166" ht="11.25">
      <c r="A10" s="1" t="s">
        <v>62</v>
      </c>
      <c r="B10" s="1" t="s">
        <v>62</v>
      </c>
      <c r="ER10" s="2" t="s">
        <v>13</v>
      </c>
      <c r="ET10" s="47" t="s">
        <v>78</v>
      </c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9"/>
    </row>
    <row r="11" spans="1:166" ht="12.75">
      <c r="A11" s="1" t="s">
        <v>63</v>
      </c>
      <c r="B11" s="1" t="s">
        <v>63</v>
      </c>
      <c r="AU11" s="76" t="s">
        <v>80</v>
      </c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R11" s="2" t="s">
        <v>64</v>
      </c>
      <c r="ET11" s="73" t="s">
        <v>79</v>
      </c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5"/>
    </row>
    <row r="12" spans="1:166" ht="15" customHeight="1">
      <c r="A12" s="1" t="s">
        <v>3</v>
      </c>
      <c r="B12" s="1" t="s">
        <v>3</v>
      </c>
      <c r="V12" s="52" t="s">
        <v>81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R12" s="2" t="s">
        <v>123</v>
      </c>
      <c r="ET12" s="47" t="s">
        <v>120</v>
      </c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9"/>
    </row>
    <row r="13" spans="1:166" ht="15" customHeight="1">
      <c r="A13" s="1" t="s">
        <v>89</v>
      </c>
      <c r="B13" s="1" t="s">
        <v>124</v>
      </c>
      <c r="ET13" s="47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9"/>
    </row>
    <row r="14" spans="1:166" ht="15" customHeight="1" thickBot="1">
      <c r="A14" s="1" t="s">
        <v>4</v>
      </c>
      <c r="B14" s="1" t="s">
        <v>4</v>
      </c>
      <c r="ER14" s="2" t="s">
        <v>5</v>
      </c>
      <c r="ET14" s="89">
        <v>383</v>
      </c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1"/>
    </row>
    <row r="15" spans="1:166" ht="19.5" customHeight="1">
      <c r="A15" s="50" t="s">
        <v>14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</row>
    <row r="16" spans="1:166" ht="11.25" customHeight="1">
      <c r="A16" s="43" t="s">
        <v>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4"/>
      <c r="AN16" s="95" t="s">
        <v>17</v>
      </c>
      <c r="AO16" s="43"/>
      <c r="AP16" s="43"/>
      <c r="AQ16" s="43"/>
      <c r="AR16" s="43"/>
      <c r="AS16" s="44"/>
      <c r="AT16" s="95" t="s">
        <v>65</v>
      </c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4"/>
      <c r="BJ16" s="95" t="s">
        <v>53</v>
      </c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4"/>
      <c r="CF16" s="92" t="s">
        <v>18</v>
      </c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4"/>
      <c r="ET16" s="95" t="s">
        <v>22</v>
      </c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</row>
    <row r="17" spans="1:166" ht="32.2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6"/>
      <c r="AN17" s="96"/>
      <c r="AO17" s="45"/>
      <c r="AP17" s="45"/>
      <c r="AQ17" s="45"/>
      <c r="AR17" s="45"/>
      <c r="AS17" s="46"/>
      <c r="AT17" s="96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6"/>
      <c r="BJ17" s="96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6"/>
      <c r="CF17" s="93" t="s">
        <v>74</v>
      </c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4"/>
      <c r="CW17" s="92" t="s">
        <v>19</v>
      </c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4"/>
      <c r="DN17" s="92" t="s">
        <v>20</v>
      </c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4"/>
      <c r="EE17" s="92" t="s">
        <v>21</v>
      </c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4"/>
      <c r="ET17" s="96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</row>
    <row r="18" spans="1:166" ht="12" thickBot="1">
      <c r="A18" s="80">
        <v>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55">
        <v>2</v>
      </c>
      <c r="AO18" s="56"/>
      <c r="AP18" s="56"/>
      <c r="AQ18" s="56"/>
      <c r="AR18" s="56"/>
      <c r="AS18" s="57"/>
      <c r="AT18" s="55">
        <v>3</v>
      </c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7"/>
      <c r="BJ18" s="55">
        <v>4</v>
      </c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7"/>
      <c r="CF18" s="55">
        <v>5</v>
      </c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7"/>
      <c r="CW18" s="55">
        <v>6</v>
      </c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7"/>
      <c r="DN18" s="55">
        <v>7</v>
      </c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7"/>
      <c r="EE18" s="55">
        <v>8</v>
      </c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7"/>
      <c r="ET18" s="55">
        <v>9</v>
      </c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</row>
    <row r="19" spans="1:166" ht="15.75" customHeight="1">
      <c r="A19" s="82" t="s">
        <v>15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3" t="s">
        <v>31</v>
      </c>
      <c r="AO19" s="84"/>
      <c r="AP19" s="84"/>
      <c r="AQ19" s="84"/>
      <c r="AR19" s="84"/>
      <c r="AS19" s="84"/>
      <c r="AT19" s="85" t="s">
        <v>39</v>
      </c>
      <c r="AU19" s="85"/>
      <c r="AV19" s="85"/>
      <c r="AW19" s="85"/>
      <c r="AX19" s="85"/>
      <c r="AY19" s="85"/>
      <c r="AZ19" s="85"/>
      <c r="BA19" s="85"/>
      <c r="BB19" s="85"/>
      <c r="BC19" s="86"/>
      <c r="BD19" s="87"/>
      <c r="BE19" s="87"/>
      <c r="BF19" s="87"/>
      <c r="BG19" s="87"/>
      <c r="BH19" s="87"/>
      <c r="BI19" s="88"/>
      <c r="BJ19" s="53">
        <f>BJ22+BJ28+BJ30+BJ29</f>
        <v>172024238</v>
      </c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3">
        <f>SUM(CF21:CV31)</f>
        <v>735414959.57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42" t="s">
        <v>85</v>
      </c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 t="s">
        <v>85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53">
        <f>SUM(EE21:ES31)</f>
        <v>735414959.57</v>
      </c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3">
        <f>BJ19-EE19</f>
        <v>-563390721.57</v>
      </c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97"/>
    </row>
    <row r="20" spans="1:166" ht="15" customHeight="1">
      <c r="A20" s="51" t="s">
        <v>16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32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77"/>
      <c r="BD20" s="78"/>
      <c r="BE20" s="78"/>
      <c r="BF20" s="78"/>
      <c r="BG20" s="78"/>
      <c r="BH20" s="78"/>
      <c r="BI20" s="79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98"/>
    </row>
    <row r="21" spans="1:166" ht="27" customHeight="1">
      <c r="A21" s="30" t="s">
        <v>122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1"/>
      <c r="AN21" s="32" t="s">
        <v>31</v>
      </c>
      <c r="AO21" s="33"/>
      <c r="AP21" s="33"/>
      <c r="AQ21" s="33"/>
      <c r="AR21" s="33"/>
      <c r="AS21" s="33"/>
      <c r="AT21" s="99" t="s">
        <v>121</v>
      </c>
      <c r="AU21" s="99"/>
      <c r="AV21" s="99"/>
      <c r="AW21" s="99"/>
      <c r="AX21" s="99"/>
      <c r="AY21" s="99"/>
      <c r="AZ21" s="99"/>
      <c r="BA21" s="99"/>
      <c r="BB21" s="99"/>
      <c r="BC21" s="100"/>
      <c r="BD21" s="101"/>
      <c r="BE21" s="101"/>
      <c r="BF21" s="101"/>
      <c r="BG21" s="101"/>
      <c r="BH21" s="101"/>
      <c r="BI21" s="102"/>
      <c r="BJ21" s="103" t="s">
        <v>85</v>
      </c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35">
        <v>473962357.72</v>
      </c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34" t="s">
        <v>85</v>
      </c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 t="s">
        <v>85</v>
      </c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5">
        <f>SUM(CF21)</f>
        <v>473962357.72</v>
      </c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85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9"/>
    </row>
    <row r="22" spans="1:166" ht="37.5" customHeight="1">
      <c r="A22" s="30" t="s">
        <v>86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1"/>
      <c r="AN22" s="32" t="s">
        <v>31</v>
      </c>
      <c r="AO22" s="33"/>
      <c r="AP22" s="33"/>
      <c r="AQ22" s="33"/>
      <c r="AR22" s="33"/>
      <c r="AS22" s="33"/>
      <c r="AT22" s="99" t="s">
        <v>82</v>
      </c>
      <c r="AU22" s="99"/>
      <c r="AV22" s="99"/>
      <c r="AW22" s="99"/>
      <c r="AX22" s="99"/>
      <c r="AY22" s="99"/>
      <c r="AZ22" s="99"/>
      <c r="BA22" s="99"/>
      <c r="BB22" s="99"/>
      <c r="BC22" s="100"/>
      <c r="BD22" s="101"/>
      <c r="BE22" s="101"/>
      <c r="BF22" s="101"/>
      <c r="BG22" s="101"/>
      <c r="BH22" s="101"/>
      <c r="BI22" s="102"/>
      <c r="BJ22" s="103">
        <v>4188400</v>
      </c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35">
        <v>51560.14</v>
      </c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34" t="s">
        <v>85</v>
      </c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 t="s">
        <v>85</v>
      </c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5">
        <f>SUM(CF22)</f>
        <v>51560.14</v>
      </c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36">
        <f>BJ22-CF22</f>
        <v>4136839.86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9"/>
    </row>
    <row r="23" spans="1:166" ht="37.5" customHeight="1">
      <c r="A23" s="30" t="s">
        <v>194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1"/>
      <c r="AN23" s="32" t="s">
        <v>31</v>
      </c>
      <c r="AO23" s="33"/>
      <c r="AP23" s="33"/>
      <c r="AQ23" s="33"/>
      <c r="AR23" s="33"/>
      <c r="AS23" s="33"/>
      <c r="AT23" s="99" t="s">
        <v>193</v>
      </c>
      <c r="AU23" s="99"/>
      <c r="AV23" s="99"/>
      <c r="AW23" s="99"/>
      <c r="AX23" s="99"/>
      <c r="AY23" s="99"/>
      <c r="AZ23" s="99"/>
      <c r="BA23" s="99"/>
      <c r="BB23" s="99"/>
      <c r="BC23" s="100"/>
      <c r="BD23" s="101"/>
      <c r="BE23" s="101"/>
      <c r="BF23" s="101"/>
      <c r="BG23" s="101"/>
      <c r="BH23" s="101"/>
      <c r="BI23" s="102"/>
      <c r="BJ23" s="103" t="s">
        <v>85</v>
      </c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35">
        <v>158129538</v>
      </c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34" t="s">
        <v>85</v>
      </c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 t="s">
        <v>85</v>
      </c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5">
        <f>SUM(CF23)</f>
        <v>158129538</v>
      </c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85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9"/>
    </row>
    <row r="24" spans="1:166" ht="58.5" customHeight="1">
      <c r="A24" s="30" t="s">
        <v>87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1"/>
      <c r="AN24" s="32" t="s">
        <v>31</v>
      </c>
      <c r="AO24" s="33"/>
      <c r="AP24" s="33"/>
      <c r="AQ24" s="33"/>
      <c r="AR24" s="33"/>
      <c r="AS24" s="33"/>
      <c r="AT24" s="99" t="s">
        <v>83</v>
      </c>
      <c r="AU24" s="99"/>
      <c r="AV24" s="99"/>
      <c r="AW24" s="99"/>
      <c r="AX24" s="99"/>
      <c r="AY24" s="99"/>
      <c r="AZ24" s="99"/>
      <c r="BA24" s="99"/>
      <c r="BB24" s="99"/>
      <c r="BC24" s="100"/>
      <c r="BD24" s="101"/>
      <c r="BE24" s="101"/>
      <c r="BF24" s="101"/>
      <c r="BG24" s="101"/>
      <c r="BH24" s="101"/>
      <c r="BI24" s="102"/>
      <c r="BJ24" s="103" t="s">
        <v>85</v>
      </c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35">
        <v>2357330.53</v>
      </c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34" t="s">
        <v>85</v>
      </c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 t="s">
        <v>85</v>
      </c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5">
        <f>SUM(CF24)</f>
        <v>2357330.53</v>
      </c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85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9"/>
    </row>
    <row r="25" spans="1:166" ht="27" customHeight="1">
      <c r="A25" s="30" t="s">
        <v>88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1"/>
      <c r="AN25" s="32" t="s">
        <v>31</v>
      </c>
      <c r="AO25" s="33"/>
      <c r="AP25" s="33"/>
      <c r="AQ25" s="33"/>
      <c r="AR25" s="33"/>
      <c r="AS25" s="33"/>
      <c r="AT25" s="99" t="s">
        <v>84</v>
      </c>
      <c r="AU25" s="99"/>
      <c r="AV25" s="99"/>
      <c r="AW25" s="99"/>
      <c r="AX25" s="99"/>
      <c r="AY25" s="99"/>
      <c r="AZ25" s="99"/>
      <c r="BA25" s="99"/>
      <c r="BB25" s="99"/>
      <c r="BC25" s="100"/>
      <c r="BD25" s="101"/>
      <c r="BE25" s="101"/>
      <c r="BF25" s="101"/>
      <c r="BG25" s="101"/>
      <c r="BH25" s="101"/>
      <c r="BI25" s="102"/>
      <c r="BJ25" s="103" t="s">
        <v>85</v>
      </c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35">
        <v>68808.65</v>
      </c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34" t="s">
        <v>85</v>
      </c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 t="s">
        <v>85</v>
      </c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5">
        <f>SUM(CF25)</f>
        <v>68808.65</v>
      </c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85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9"/>
    </row>
    <row r="26" spans="1:166" ht="27" customHeight="1">
      <c r="A26" s="30" t="s">
        <v>141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1"/>
      <c r="AN26" s="32" t="s">
        <v>31</v>
      </c>
      <c r="AO26" s="33"/>
      <c r="AP26" s="33"/>
      <c r="AQ26" s="33"/>
      <c r="AR26" s="33"/>
      <c r="AS26" s="33"/>
      <c r="AT26" s="99" t="s">
        <v>140</v>
      </c>
      <c r="AU26" s="99"/>
      <c r="AV26" s="99"/>
      <c r="AW26" s="99"/>
      <c r="AX26" s="99"/>
      <c r="AY26" s="99"/>
      <c r="AZ26" s="99"/>
      <c r="BA26" s="99"/>
      <c r="BB26" s="99"/>
      <c r="BC26" s="100"/>
      <c r="BD26" s="101"/>
      <c r="BE26" s="101"/>
      <c r="BF26" s="101"/>
      <c r="BG26" s="101"/>
      <c r="BH26" s="101"/>
      <c r="BI26" s="102"/>
      <c r="BJ26" s="103" t="s">
        <v>85</v>
      </c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35">
        <v>2773781.7</v>
      </c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34" t="s">
        <v>85</v>
      </c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 t="s">
        <v>85</v>
      </c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5">
        <f aca="true" t="shared" si="0" ref="EE26:EE31">SUM(CF26)</f>
        <v>2773781.7</v>
      </c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85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9"/>
    </row>
    <row r="27" spans="1:166" ht="57" customHeight="1">
      <c r="A27" s="30" t="s">
        <v>196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1"/>
      <c r="AN27" s="32" t="s">
        <v>31</v>
      </c>
      <c r="AO27" s="33"/>
      <c r="AP27" s="33"/>
      <c r="AQ27" s="33"/>
      <c r="AR27" s="33"/>
      <c r="AS27" s="33"/>
      <c r="AT27" s="99" t="s">
        <v>195</v>
      </c>
      <c r="AU27" s="99"/>
      <c r="AV27" s="99"/>
      <c r="AW27" s="99"/>
      <c r="AX27" s="99"/>
      <c r="AY27" s="99"/>
      <c r="AZ27" s="99"/>
      <c r="BA27" s="99"/>
      <c r="BB27" s="99"/>
      <c r="BC27" s="100"/>
      <c r="BD27" s="101"/>
      <c r="BE27" s="101"/>
      <c r="BF27" s="101"/>
      <c r="BG27" s="101"/>
      <c r="BH27" s="101"/>
      <c r="BI27" s="102"/>
      <c r="BJ27" s="103" t="s">
        <v>85</v>
      </c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35">
        <v>-82860.42</v>
      </c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34" t="s">
        <v>85</v>
      </c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 t="s">
        <v>85</v>
      </c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5">
        <f t="shared" si="0"/>
        <v>-82860.42</v>
      </c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85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9"/>
    </row>
    <row r="28" spans="1:166" ht="53.25" customHeight="1">
      <c r="A28" s="30" t="s">
        <v>215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1"/>
      <c r="AN28" s="32" t="s">
        <v>31</v>
      </c>
      <c r="AO28" s="33"/>
      <c r="AP28" s="33"/>
      <c r="AQ28" s="33"/>
      <c r="AR28" s="33"/>
      <c r="AS28" s="33"/>
      <c r="AT28" s="99" t="s">
        <v>214</v>
      </c>
      <c r="AU28" s="99"/>
      <c r="AV28" s="99"/>
      <c r="AW28" s="99"/>
      <c r="AX28" s="99"/>
      <c r="AY28" s="99"/>
      <c r="AZ28" s="99"/>
      <c r="BA28" s="99"/>
      <c r="BB28" s="99"/>
      <c r="BC28" s="100"/>
      <c r="BD28" s="101"/>
      <c r="BE28" s="101"/>
      <c r="BF28" s="101"/>
      <c r="BG28" s="101"/>
      <c r="BH28" s="101"/>
      <c r="BI28" s="102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35">
        <v>71964000</v>
      </c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34" t="s">
        <v>85</v>
      </c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 t="s">
        <v>85</v>
      </c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5">
        <f t="shared" si="0"/>
        <v>71964000</v>
      </c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85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9"/>
    </row>
    <row r="29" spans="1:166" ht="81.75" customHeight="1">
      <c r="A29" s="30" t="s">
        <v>212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1"/>
      <c r="AN29" s="32" t="s">
        <v>31</v>
      </c>
      <c r="AO29" s="33"/>
      <c r="AP29" s="33"/>
      <c r="AQ29" s="33"/>
      <c r="AR29" s="33"/>
      <c r="AS29" s="33"/>
      <c r="AT29" s="99" t="s">
        <v>213</v>
      </c>
      <c r="AU29" s="99"/>
      <c r="AV29" s="99"/>
      <c r="AW29" s="99"/>
      <c r="AX29" s="99"/>
      <c r="AY29" s="99"/>
      <c r="AZ29" s="99"/>
      <c r="BA29" s="99"/>
      <c r="BB29" s="99"/>
      <c r="BC29" s="100"/>
      <c r="BD29" s="101"/>
      <c r="BE29" s="101"/>
      <c r="BF29" s="101"/>
      <c r="BG29" s="101"/>
      <c r="BH29" s="101"/>
      <c r="BI29" s="102"/>
      <c r="BJ29" s="103">
        <v>42241738</v>
      </c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>
        <v>0</v>
      </c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34" t="s">
        <v>85</v>
      </c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 t="s">
        <v>85</v>
      </c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103">
        <f t="shared" si="0"/>
        <v>0</v>
      </c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36">
        <f>BJ29-CF29</f>
        <v>42241738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9"/>
    </row>
    <row r="30" spans="1:166" ht="33" customHeight="1">
      <c r="A30" s="30" t="s">
        <v>210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32" t="s">
        <v>31</v>
      </c>
      <c r="AO30" s="33"/>
      <c r="AP30" s="33"/>
      <c r="AQ30" s="33"/>
      <c r="AR30" s="33"/>
      <c r="AS30" s="33"/>
      <c r="AT30" s="99" t="s">
        <v>211</v>
      </c>
      <c r="AU30" s="99"/>
      <c r="AV30" s="99"/>
      <c r="AW30" s="99"/>
      <c r="AX30" s="99"/>
      <c r="AY30" s="99"/>
      <c r="AZ30" s="99"/>
      <c r="BA30" s="99"/>
      <c r="BB30" s="99"/>
      <c r="BC30" s="100"/>
      <c r="BD30" s="101"/>
      <c r="BE30" s="101"/>
      <c r="BF30" s="101"/>
      <c r="BG30" s="101"/>
      <c r="BH30" s="101"/>
      <c r="BI30" s="102"/>
      <c r="BJ30" s="103">
        <v>125594100</v>
      </c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35">
        <v>20549274.6</v>
      </c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37" t="s">
        <v>85</v>
      </c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9"/>
      <c r="DN30" s="34" t="s">
        <v>85</v>
      </c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5">
        <f t="shared" si="0"/>
        <v>20549274.6</v>
      </c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36">
        <f>BJ30-EE30</f>
        <v>105044825.4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9"/>
    </row>
    <row r="31" spans="1:166" ht="76.5" customHeight="1">
      <c r="A31" s="30" t="s">
        <v>217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  <c r="AN31" s="32" t="s">
        <v>31</v>
      </c>
      <c r="AO31" s="33"/>
      <c r="AP31" s="33"/>
      <c r="AQ31" s="33"/>
      <c r="AR31" s="33"/>
      <c r="AS31" s="33"/>
      <c r="AT31" s="99" t="s">
        <v>216</v>
      </c>
      <c r="AU31" s="99"/>
      <c r="AV31" s="99"/>
      <c r="AW31" s="99"/>
      <c r="AX31" s="99"/>
      <c r="AY31" s="99"/>
      <c r="AZ31" s="99"/>
      <c r="BA31" s="99"/>
      <c r="BB31" s="99"/>
      <c r="BC31" s="100"/>
      <c r="BD31" s="101"/>
      <c r="BE31" s="101"/>
      <c r="BF31" s="101"/>
      <c r="BG31" s="101"/>
      <c r="BH31" s="101"/>
      <c r="BI31" s="102"/>
      <c r="BJ31" s="103" t="s">
        <v>85</v>
      </c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35">
        <v>5641168.65</v>
      </c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34" t="s">
        <v>85</v>
      </c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 t="s">
        <v>85</v>
      </c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5">
        <f t="shared" si="0"/>
        <v>5641168.65</v>
      </c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85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9"/>
    </row>
  </sheetData>
  <sheetProtection/>
  <mergeCells count="155">
    <mergeCell ref="EE29:ES29"/>
    <mergeCell ref="ET29:FJ29"/>
    <mergeCell ref="CF26:CV26"/>
    <mergeCell ref="CW26:DM26"/>
    <mergeCell ref="DN26:ED26"/>
    <mergeCell ref="EE26:ES26"/>
    <mergeCell ref="ET26:FJ26"/>
    <mergeCell ref="A26:AM26"/>
    <mergeCell ref="AN26:AS26"/>
    <mergeCell ref="AT26:BI26"/>
    <mergeCell ref="BJ26:CE26"/>
    <mergeCell ref="ET28:FJ28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CF31:CV31"/>
    <mergeCell ref="CW31:DM31"/>
    <mergeCell ref="DN31:ED31"/>
    <mergeCell ref="CF29:CV29"/>
    <mergeCell ref="CW29:DM29"/>
    <mergeCell ref="DN29:ED29"/>
    <mergeCell ref="EE31:ES31"/>
    <mergeCell ref="ET31:FJ31"/>
    <mergeCell ref="A31:AM31"/>
    <mergeCell ref="AN31:AS31"/>
    <mergeCell ref="AT31:BI31"/>
    <mergeCell ref="BJ31:CE31"/>
    <mergeCell ref="A29:AM29"/>
    <mergeCell ref="AN29:AS29"/>
    <mergeCell ref="AT29:BI29"/>
    <mergeCell ref="BJ29:CE29"/>
    <mergeCell ref="AT25:BI25"/>
    <mergeCell ref="ET24:FJ24"/>
    <mergeCell ref="CF25:CV25"/>
    <mergeCell ref="CW25:DM25"/>
    <mergeCell ref="DN25:ED25"/>
    <mergeCell ref="EE25:ES25"/>
    <mergeCell ref="ET25:FJ25"/>
    <mergeCell ref="CF24:CV24"/>
    <mergeCell ref="CW24:DM24"/>
    <mergeCell ref="DN24:ED24"/>
    <mergeCell ref="CF19:CV19"/>
    <mergeCell ref="A22:AM22"/>
    <mergeCell ref="BJ25:CE25"/>
    <mergeCell ref="BJ24:CE24"/>
    <mergeCell ref="A25:AM25"/>
    <mergeCell ref="AN25:AS25"/>
    <mergeCell ref="EE18:ES18"/>
    <mergeCell ref="BJ16:CE17"/>
    <mergeCell ref="ET16:FJ17"/>
    <mergeCell ref="ET19:FJ19"/>
    <mergeCell ref="ET20:FJ20"/>
    <mergeCell ref="ET22:FJ22"/>
    <mergeCell ref="ET18:FJ18"/>
    <mergeCell ref="DN18:ED18"/>
    <mergeCell ref="CW17:DM17"/>
    <mergeCell ref="DN17:ED17"/>
    <mergeCell ref="EE17:ES17"/>
    <mergeCell ref="CF16:ES16"/>
    <mergeCell ref="CF17:CV17"/>
    <mergeCell ref="AN16:AS17"/>
    <mergeCell ref="AT16:BI17"/>
    <mergeCell ref="EE22:ES22"/>
    <mergeCell ref="CW22:DM22"/>
    <mergeCell ref="DN22:ED22"/>
    <mergeCell ref="AN22:AS22"/>
    <mergeCell ref="EE19:ES19"/>
    <mergeCell ref="EE24:ES24"/>
    <mergeCell ref="DN23:ED23"/>
    <mergeCell ref="EE23:ES23"/>
    <mergeCell ref="AN24:AS24"/>
    <mergeCell ref="AT24:BI24"/>
    <mergeCell ref="ET13:FJ13"/>
    <mergeCell ref="ET14:FJ14"/>
    <mergeCell ref="CF18:CV18"/>
    <mergeCell ref="CW18:DM18"/>
    <mergeCell ref="CW20:DM20"/>
    <mergeCell ref="ET11:FJ11"/>
    <mergeCell ref="AU11:ED11"/>
    <mergeCell ref="AT20:BI20"/>
    <mergeCell ref="BJ20:CE20"/>
    <mergeCell ref="A18:AM18"/>
    <mergeCell ref="A19:AM19"/>
    <mergeCell ref="AN18:AS18"/>
    <mergeCell ref="AT18:BI18"/>
    <mergeCell ref="AN19:AS19"/>
    <mergeCell ref="AT19:BI19"/>
    <mergeCell ref="ET5:FJ5"/>
    <mergeCell ref="ET6:FJ6"/>
    <mergeCell ref="ET7:FJ7"/>
    <mergeCell ref="ET10:FJ10"/>
    <mergeCell ref="ET8:FJ9"/>
    <mergeCell ref="BK7:CE7"/>
    <mergeCell ref="CF7:CI7"/>
    <mergeCell ref="CJ7:CL7"/>
    <mergeCell ref="ET12:FJ12"/>
    <mergeCell ref="EE20:ES20"/>
    <mergeCell ref="A15:FJ15"/>
    <mergeCell ref="CF20:CV20"/>
    <mergeCell ref="A20:AM20"/>
    <mergeCell ref="AN20:AS20"/>
    <mergeCell ref="V12:ED12"/>
    <mergeCell ref="BJ19:CE19"/>
    <mergeCell ref="BJ18:CE18"/>
    <mergeCell ref="DN20:ED20"/>
    <mergeCell ref="A2:ES2"/>
    <mergeCell ref="A3:ES3"/>
    <mergeCell ref="A4:ES4"/>
    <mergeCell ref="A5:ES5"/>
    <mergeCell ref="AT22:BI22"/>
    <mergeCell ref="CW19:DM19"/>
    <mergeCell ref="CF22:CV22"/>
    <mergeCell ref="DN19:ED19"/>
    <mergeCell ref="BJ22:CE22"/>
    <mergeCell ref="A16:AM17"/>
    <mergeCell ref="A24:AM24"/>
    <mergeCell ref="EE30:ES30"/>
    <mergeCell ref="ET30:FJ30"/>
    <mergeCell ref="A30:AM30"/>
    <mergeCell ref="AN30:AS30"/>
    <mergeCell ref="AT30:BI30"/>
    <mergeCell ref="BJ30:CE30"/>
    <mergeCell ref="CF30:CV30"/>
    <mergeCell ref="CW30:DM30"/>
    <mergeCell ref="DN30:ED30"/>
    <mergeCell ref="DN21:ED21"/>
    <mergeCell ref="EE21:ES21"/>
    <mergeCell ref="ET21:FJ21"/>
    <mergeCell ref="A21:AM21"/>
    <mergeCell ref="AN21:AS21"/>
    <mergeCell ref="AT21:BI21"/>
    <mergeCell ref="BJ21:CE21"/>
    <mergeCell ref="CF21:CV21"/>
    <mergeCell ref="CW21:DM21"/>
    <mergeCell ref="A23:AM23"/>
    <mergeCell ref="AN23:AS23"/>
    <mergeCell ref="AT23:BI23"/>
    <mergeCell ref="BJ23:CE23"/>
    <mergeCell ref="CF23:CV23"/>
    <mergeCell ref="CW23:DM23"/>
    <mergeCell ref="ET23:FJ23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ET27:FJ27"/>
  </mergeCells>
  <printOptions/>
  <pageMargins left="0.3937007874015748" right="0.2755905511811024" top="0.35433070866141736" bottom="0.31496062992125984" header="0.1968503937007874" footer="0.196850393700787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2"/>
  <sheetViews>
    <sheetView view="pageBreakPreview" zoomScaleSheetLayoutView="100" zoomScalePageLayoutView="0" workbookViewId="0" topLeftCell="C1">
      <pane xSplit="40" ySplit="7" topLeftCell="AQ8" activePane="bottomRight" state="frozen"/>
      <selection pane="topLeft" activeCell="C1" sqref="C1"/>
      <selection pane="topRight" activeCell="AQ1" sqref="AQ1"/>
      <selection pane="bottomLeft" activeCell="C10" sqref="C10"/>
      <selection pane="bottomRight" activeCell="A3" sqref="A3:AJ4"/>
    </sheetView>
  </sheetViews>
  <sheetFormatPr defaultColWidth="0.875" defaultRowHeight="12.75"/>
  <cols>
    <col min="1" max="2" width="0.875" style="1" hidden="1" customWidth="1"/>
    <col min="3" max="35" width="0.875" style="1" customWidth="1"/>
    <col min="36" max="36" width="12.25390625" style="1" customWidth="1"/>
    <col min="37" max="50" width="0.875" style="1" customWidth="1"/>
    <col min="51" max="51" width="4.125" style="1" customWidth="1"/>
    <col min="52" max="53" width="0.875" style="1" customWidth="1"/>
    <col min="54" max="54" width="13.375" style="1" customWidth="1"/>
    <col min="55" max="61" width="0.875" style="1" customWidth="1"/>
    <col min="62" max="62" width="3.00390625" style="1" customWidth="1"/>
    <col min="63" max="64" width="0.875" style="1" customWidth="1"/>
    <col min="65" max="65" width="1.875" style="1" customWidth="1"/>
    <col min="66" max="79" width="0.875" style="1" customWidth="1"/>
    <col min="80" max="80" width="4.625" style="1" customWidth="1"/>
    <col min="81" max="84" width="0.875" style="1" customWidth="1"/>
    <col min="85" max="85" width="4.00390625" style="1" customWidth="1"/>
    <col min="86" max="92" width="0.875" style="1" customWidth="1"/>
    <col min="93" max="93" width="1.75390625" style="1" customWidth="1"/>
    <col min="94" max="94" width="2.625" style="1" customWidth="1"/>
    <col min="95" max="100" width="0.875" style="1" customWidth="1"/>
    <col min="101" max="101" width="3.375" style="1" customWidth="1"/>
    <col min="102" max="112" width="0.875" style="1" customWidth="1"/>
    <col min="113" max="113" width="0.37109375" style="1" customWidth="1"/>
    <col min="114" max="114" width="0.875" style="1" hidden="1" customWidth="1"/>
    <col min="115" max="122" width="0.875" style="1" customWidth="1"/>
    <col min="123" max="123" width="2.875" style="1" customWidth="1"/>
    <col min="124" max="124" width="3.875" style="1" customWidth="1"/>
    <col min="125" max="125" width="0.875" style="1" customWidth="1"/>
    <col min="126" max="126" width="0.37109375" style="1" customWidth="1"/>
    <col min="127" max="127" width="0.875" style="1" hidden="1" customWidth="1"/>
    <col min="128" max="134" width="0.875" style="1" customWidth="1"/>
    <col min="135" max="135" width="3.75390625" style="1" customWidth="1"/>
    <col min="136" max="139" width="0.875" style="1" customWidth="1"/>
    <col min="140" max="140" width="6.875" style="1" customWidth="1"/>
    <col min="141" max="141" width="2.625" style="1" customWidth="1"/>
    <col min="142" max="147" width="0.875" style="1" customWidth="1"/>
    <col min="148" max="148" width="3.625" style="1" customWidth="1"/>
    <col min="149" max="149" width="1.25" style="1" customWidth="1"/>
    <col min="150" max="152" width="0.875" style="1" customWidth="1"/>
    <col min="153" max="153" width="4.125" style="1" customWidth="1"/>
    <col min="154" max="161" width="0.875" style="1" customWidth="1"/>
    <col min="162" max="162" width="4.25390625" style="1" customWidth="1"/>
    <col min="163" max="165" width="0.875" style="1" customWidth="1"/>
    <col min="166" max="166" width="5.25390625" style="1" customWidth="1"/>
    <col min="167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54</v>
      </c>
    </row>
    <row r="2" spans="1:166" ht="19.5" customHeight="1">
      <c r="A2" s="50" t="s">
        <v>26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</row>
    <row r="3" spans="1:166" ht="22.5" customHeight="1">
      <c r="A3" s="43" t="s">
        <v>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95" t="s">
        <v>17</v>
      </c>
      <c r="AL3" s="43"/>
      <c r="AM3" s="43"/>
      <c r="AN3" s="43"/>
      <c r="AO3" s="43"/>
      <c r="AP3" s="44"/>
      <c r="AQ3" s="95" t="s">
        <v>90</v>
      </c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4"/>
      <c r="BC3" s="95" t="s">
        <v>49</v>
      </c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4"/>
      <c r="BU3" s="95" t="s">
        <v>24</v>
      </c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4"/>
      <c r="CH3" s="92" t="s">
        <v>18</v>
      </c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4"/>
      <c r="EK3" s="92" t="s">
        <v>25</v>
      </c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</row>
    <row r="4" spans="1:166" ht="43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6"/>
      <c r="AK4" s="96"/>
      <c r="AL4" s="45"/>
      <c r="AM4" s="45"/>
      <c r="AN4" s="45"/>
      <c r="AO4" s="45"/>
      <c r="AP4" s="46"/>
      <c r="AQ4" s="96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6"/>
      <c r="BC4" s="96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6"/>
      <c r="BU4" s="96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6"/>
      <c r="CH4" s="93" t="s">
        <v>74</v>
      </c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4"/>
      <c r="CX4" s="92" t="s">
        <v>19</v>
      </c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4"/>
      <c r="DK4" s="92" t="s">
        <v>20</v>
      </c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4"/>
      <c r="DX4" s="92" t="s">
        <v>21</v>
      </c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4"/>
      <c r="EK4" s="96" t="s">
        <v>91</v>
      </c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6"/>
      <c r="EX4" s="96" t="s">
        <v>29</v>
      </c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</row>
    <row r="5" spans="1:166" ht="12" thickBot="1">
      <c r="A5" s="80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1"/>
      <c r="AK5" s="55">
        <v>2</v>
      </c>
      <c r="AL5" s="56"/>
      <c r="AM5" s="56"/>
      <c r="AN5" s="56"/>
      <c r="AO5" s="56"/>
      <c r="AP5" s="57"/>
      <c r="AQ5" s="55">
        <v>3</v>
      </c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7"/>
      <c r="BC5" s="55">
        <v>4</v>
      </c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7"/>
      <c r="BU5" s="55">
        <v>5</v>
      </c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7"/>
      <c r="CH5" s="55">
        <v>6</v>
      </c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7"/>
      <c r="CX5" s="55">
        <v>7</v>
      </c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7"/>
      <c r="DK5" s="55">
        <v>8</v>
      </c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7"/>
      <c r="DX5" s="55">
        <v>9</v>
      </c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7"/>
      <c r="EK5" s="55">
        <v>10</v>
      </c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5">
        <v>11</v>
      </c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</row>
    <row r="6" spans="1:166" ht="15" customHeight="1">
      <c r="A6" s="118" t="s">
        <v>23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9" t="s">
        <v>32</v>
      </c>
      <c r="AL6" s="120"/>
      <c r="AM6" s="120"/>
      <c r="AN6" s="120"/>
      <c r="AO6" s="120"/>
      <c r="AP6" s="120"/>
      <c r="AQ6" s="121" t="s">
        <v>39</v>
      </c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2">
        <f>BC13+BC15+BC17+BC19+BC21+BC23+BC25+BC27+BC29+BC31+BC33+BC35+BC37+BC39+BC41+BC8+BC10</f>
        <v>4317358328.8</v>
      </c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4">
        <f>BU13+BU15+BU17+BU19+BU21+BU23+BU25+BU27+BU29+BU31+BU33+BU35+BU37+BU39+BU41+BU8+BU10</f>
        <v>4097926300</v>
      </c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2">
        <f>CH13+CH15+CH17+CH19+CH21+CH23+CH25+CH27+CH29+CH31+CH33+CH35+CH37+CH39+CH41</f>
        <v>630593092.73</v>
      </c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17">
        <v>0</v>
      </c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>
        <v>0</v>
      </c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22">
        <f>DX13+DX15+DX17+DX19+DX21+DX23+DX25+DX27+DX29+DX31+DX33+DX35+DX37+DX39+DX41</f>
        <v>630593092.73</v>
      </c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2">
        <f>EK13+EK15+EK17+EK19+EK21+EK23+EK25+EK27+EK29+EK31+EK33+EK35+EK37+EK39+EK41+EK9+EK11</f>
        <v>3686765236.07</v>
      </c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4">
        <f>EX13+EX15+EX17+EX19+EX21+EX23+EX25+EX27+EX29+EX31+EX33+EX35+EX37+EX39+EX41</f>
        <v>3467333207.27</v>
      </c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5"/>
    </row>
    <row r="7" spans="1:166" ht="15.75" customHeight="1">
      <c r="A7" s="51" t="s">
        <v>16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116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26"/>
    </row>
    <row r="8" spans="1:166" ht="29.25" customHeight="1">
      <c r="A8" s="289" t="s">
        <v>144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90"/>
      <c r="AK8" s="280" t="s">
        <v>32</v>
      </c>
      <c r="AL8" s="281"/>
      <c r="AM8" s="281"/>
      <c r="AN8" s="281"/>
      <c r="AO8" s="281"/>
      <c r="AP8" s="281"/>
      <c r="AQ8" s="281" t="s">
        <v>143</v>
      </c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2">
        <f>BC9</f>
        <v>119432028.8</v>
      </c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104">
        <f>BU9</f>
        <v>0</v>
      </c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>
        <f>CH9</f>
        <v>0</v>
      </c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>
        <v>0</v>
      </c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>
        <v>0</v>
      </c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>
        <f>CH8</f>
        <v>0</v>
      </c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282">
        <v>0</v>
      </c>
      <c r="EL8" s="283"/>
      <c r="EM8" s="283"/>
      <c r="EN8" s="283"/>
      <c r="EO8" s="283"/>
      <c r="EP8" s="283"/>
      <c r="EQ8" s="283"/>
      <c r="ER8" s="283"/>
      <c r="ES8" s="283"/>
      <c r="ET8" s="283"/>
      <c r="EU8" s="283"/>
      <c r="EV8" s="283"/>
      <c r="EW8" s="284"/>
      <c r="EX8" s="104">
        <f>BU8</f>
        <v>0</v>
      </c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285"/>
    </row>
    <row r="9" spans="1:166" ht="26.25" customHeight="1">
      <c r="A9" s="30" t="s">
        <v>128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1"/>
      <c r="AK9" s="116" t="s">
        <v>32</v>
      </c>
      <c r="AL9" s="99"/>
      <c r="AM9" s="99"/>
      <c r="AN9" s="99"/>
      <c r="AO9" s="99"/>
      <c r="AP9" s="99"/>
      <c r="AQ9" s="99" t="s">
        <v>142</v>
      </c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35">
        <v>119432028.8</v>
      </c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03">
        <v>0</v>
      </c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>
        <v>0</v>
      </c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>
        <v>0</v>
      </c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>
        <v>0</v>
      </c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>
        <f>CH9</f>
        <v>0</v>
      </c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>
        <f>BC9-DX9</f>
        <v>119432028.8</v>
      </c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>
        <f>BU9-DX9</f>
        <v>0</v>
      </c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286"/>
    </row>
    <row r="10" spans="1:166" ht="72" customHeight="1">
      <c r="A10" s="289" t="s">
        <v>147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90"/>
      <c r="AK10" s="280" t="s">
        <v>32</v>
      </c>
      <c r="AL10" s="281"/>
      <c r="AM10" s="281"/>
      <c r="AN10" s="281"/>
      <c r="AO10" s="281"/>
      <c r="AP10" s="281"/>
      <c r="AQ10" s="281" t="s">
        <v>146</v>
      </c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2">
        <f>BC11</f>
        <v>100000000</v>
      </c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104">
        <f>BU11</f>
        <v>0</v>
      </c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>
        <f>CH11</f>
        <v>0</v>
      </c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>
        <v>0</v>
      </c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>
        <v>0</v>
      </c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>
        <f>CH10</f>
        <v>0</v>
      </c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282">
        <v>0</v>
      </c>
      <c r="EL10" s="283"/>
      <c r="EM10" s="283"/>
      <c r="EN10" s="283"/>
      <c r="EO10" s="283"/>
      <c r="EP10" s="283"/>
      <c r="EQ10" s="283"/>
      <c r="ER10" s="283"/>
      <c r="ES10" s="283"/>
      <c r="ET10" s="283"/>
      <c r="EU10" s="283"/>
      <c r="EV10" s="283"/>
      <c r="EW10" s="284"/>
      <c r="EX10" s="104">
        <f>BU10</f>
        <v>0</v>
      </c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285"/>
    </row>
    <row r="11" spans="1:166" ht="21" customHeight="1">
      <c r="A11" s="30" t="s">
        <v>128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1"/>
      <c r="AK11" s="116" t="s">
        <v>32</v>
      </c>
      <c r="AL11" s="99"/>
      <c r="AM11" s="99"/>
      <c r="AN11" s="99"/>
      <c r="AO11" s="99"/>
      <c r="AP11" s="99"/>
      <c r="AQ11" s="99" t="s">
        <v>145</v>
      </c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35">
        <v>100000000</v>
      </c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03">
        <v>0</v>
      </c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>
        <v>0</v>
      </c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>
        <v>0</v>
      </c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>
        <v>0</v>
      </c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>
        <f>CH11</f>
        <v>0</v>
      </c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35">
        <f>BC11-DX11</f>
        <v>100000000</v>
      </c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03">
        <f>BU11-DX11</f>
        <v>0</v>
      </c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286"/>
    </row>
    <row r="12" spans="1:166" ht="50.25" customHeight="1">
      <c r="A12" s="289" t="s">
        <v>150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90"/>
      <c r="AK12" s="280" t="s">
        <v>32</v>
      </c>
      <c r="AL12" s="281"/>
      <c r="AM12" s="281"/>
      <c r="AN12" s="281"/>
      <c r="AO12" s="281"/>
      <c r="AP12" s="281"/>
      <c r="AQ12" s="281" t="s">
        <v>149</v>
      </c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2">
        <f>BC13</f>
        <v>4484000</v>
      </c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104">
        <f>BU13</f>
        <v>4484000</v>
      </c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>
        <f>CH13</f>
        <v>1428767.5</v>
      </c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>
        <v>0</v>
      </c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>
        <v>0</v>
      </c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>
        <f aca="true" t="shared" si="0" ref="DX12:DX41">CH12</f>
        <v>1428767.5</v>
      </c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282">
        <v>0</v>
      </c>
      <c r="EL12" s="283"/>
      <c r="EM12" s="283"/>
      <c r="EN12" s="283"/>
      <c r="EO12" s="283"/>
      <c r="EP12" s="283"/>
      <c r="EQ12" s="283"/>
      <c r="ER12" s="283"/>
      <c r="ES12" s="283"/>
      <c r="ET12" s="283"/>
      <c r="EU12" s="283"/>
      <c r="EV12" s="283"/>
      <c r="EW12" s="284"/>
      <c r="EX12" s="287">
        <v>0</v>
      </c>
      <c r="EY12" s="287"/>
      <c r="EZ12" s="287"/>
      <c r="FA12" s="287"/>
      <c r="FB12" s="287"/>
      <c r="FC12" s="287"/>
      <c r="FD12" s="287"/>
      <c r="FE12" s="287"/>
      <c r="FF12" s="287"/>
      <c r="FG12" s="287"/>
      <c r="FH12" s="287"/>
      <c r="FI12" s="287"/>
      <c r="FJ12" s="288"/>
    </row>
    <row r="13" spans="1:166" ht="38.25" customHeight="1">
      <c r="A13" s="30" t="s">
        <v>129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/>
      <c r="AK13" s="116" t="s">
        <v>32</v>
      </c>
      <c r="AL13" s="99"/>
      <c r="AM13" s="99"/>
      <c r="AN13" s="99"/>
      <c r="AO13" s="99"/>
      <c r="AP13" s="99"/>
      <c r="AQ13" s="99" t="s">
        <v>148</v>
      </c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35">
        <v>4484000</v>
      </c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03">
        <v>4484000</v>
      </c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>
        <v>1428767.5</v>
      </c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>
        <v>0</v>
      </c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>
        <v>0</v>
      </c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>
        <f t="shared" si="0"/>
        <v>1428767.5</v>
      </c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>
        <f>BC13-DX13</f>
        <v>3055232.5</v>
      </c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>
        <f>BU13-DX13</f>
        <v>3055232.5</v>
      </c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286"/>
    </row>
    <row r="14" spans="1:166" ht="57" customHeight="1">
      <c r="A14" s="289" t="s">
        <v>197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90"/>
      <c r="AK14" s="280" t="s">
        <v>32</v>
      </c>
      <c r="AL14" s="281"/>
      <c r="AM14" s="281"/>
      <c r="AN14" s="281"/>
      <c r="AO14" s="281"/>
      <c r="AP14" s="281"/>
      <c r="AQ14" s="281" t="s">
        <v>152</v>
      </c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2">
        <f>BC15</f>
        <v>40000</v>
      </c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104">
        <f>BU15</f>
        <v>40000</v>
      </c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>
        <f>CH15</f>
        <v>0</v>
      </c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>
        <v>0</v>
      </c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>
        <v>0</v>
      </c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>
        <f t="shared" si="0"/>
        <v>0</v>
      </c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282">
        <v>0</v>
      </c>
      <c r="EL14" s="283"/>
      <c r="EM14" s="283"/>
      <c r="EN14" s="283"/>
      <c r="EO14" s="283"/>
      <c r="EP14" s="283"/>
      <c r="EQ14" s="283"/>
      <c r="ER14" s="283"/>
      <c r="ES14" s="283"/>
      <c r="ET14" s="283"/>
      <c r="EU14" s="283"/>
      <c r="EV14" s="283"/>
      <c r="EW14" s="284"/>
      <c r="EX14" s="287">
        <v>0</v>
      </c>
      <c r="EY14" s="287"/>
      <c r="EZ14" s="287"/>
      <c r="FA14" s="287"/>
      <c r="FB14" s="287"/>
      <c r="FC14" s="287"/>
      <c r="FD14" s="287"/>
      <c r="FE14" s="287"/>
      <c r="FF14" s="287"/>
      <c r="FG14" s="287"/>
      <c r="FH14" s="287"/>
      <c r="FI14" s="287"/>
      <c r="FJ14" s="288"/>
    </row>
    <row r="15" spans="1:166" ht="39" customHeight="1">
      <c r="A15" s="30" t="s">
        <v>129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1"/>
      <c r="AK15" s="116" t="s">
        <v>32</v>
      </c>
      <c r="AL15" s="99"/>
      <c r="AM15" s="99"/>
      <c r="AN15" s="99"/>
      <c r="AO15" s="99"/>
      <c r="AP15" s="99"/>
      <c r="AQ15" s="99" t="s">
        <v>151</v>
      </c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35">
        <v>40000</v>
      </c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03">
        <v>40000</v>
      </c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>
        <v>0</v>
      </c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>
        <v>0</v>
      </c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>
        <v>0</v>
      </c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>
        <f t="shared" si="0"/>
        <v>0</v>
      </c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35">
        <f>BC15-DX15</f>
        <v>40000</v>
      </c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03">
        <f>BU15-DX15</f>
        <v>40000</v>
      </c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286"/>
    </row>
    <row r="16" spans="1:166" ht="51.75" customHeight="1">
      <c r="A16" s="289" t="s">
        <v>198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90"/>
      <c r="AK16" s="280" t="s">
        <v>32</v>
      </c>
      <c r="AL16" s="281"/>
      <c r="AM16" s="281"/>
      <c r="AN16" s="281"/>
      <c r="AO16" s="281"/>
      <c r="AP16" s="281"/>
      <c r="AQ16" s="281" t="s">
        <v>154</v>
      </c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2">
        <f>BC17</f>
        <v>100000000</v>
      </c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2">
        <f>BU17</f>
        <v>100000000</v>
      </c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104">
        <f>CH17</f>
        <v>0</v>
      </c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>
        <v>0</v>
      </c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>
        <v>0</v>
      </c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>
        <f t="shared" si="0"/>
        <v>0</v>
      </c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282">
        <v>0</v>
      </c>
      <c r="EL16" s="283"/>
      <c r="EM16" s="283"/>
      <c r="EN16" s="283"/>
      <c r="EO16" s="283"/>
      <c r="EP16" s="283"/>
      <c r="EQ16" s="283"/>
      <c r="ER16" s="283"/>
      <c r="ES16" s="283"/>
      <c r="ET16" s="283"/>
      <c r="EU16" s="283"/>
      <c r="EV16" s="283"/>
      <c r="EW16" s="284"/>
      <c r="EX16" s="282">
        <v>0</v>
      </c>
      <c r="EY16" s="283"/>
      <c r="EZ16" s="283"/>
      <c r="FA16" s="283"/>
      <c r="FB16" s="283"/>
      <c r="FC16" s="283"/>
      <c r="FD16" s="283"/>
      <c r="FE16" s="283"/>
      <c r="FF16" s="283"/>
      <c r="FG16" s="283"/>
      <c r="FH16" s="283"/>
      <c r="FI16" s="283"/>
      <c r="FJ16" s="284"/>
    </row>
    <row r="17" spans="1:166" ht="48.75" customHeight="1">
      <c r="A17" s="30" t="s">
        <v>199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1"/>
      <c r="AK17" s="116" t="s">
        <v>32</v>
      </c>
      <c r="AL17" s="99"/>
      <c r="AM17" s="99"/>
      <c r="AN17" s="99"/>
      <c r="AO17" s="99"/>
      <c r="AP17" s="99"/>
      <c r="AQ17" s="99" t="s">
        <v>153</v>
      </c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35">
        <v>100000000</v>
      </c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35">
        <v>100000000</v>
      </c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>
        <v>0</v>
      </c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>
        <v>0</v>
      </c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>
        <f t="shared" si="0"/>
        <v>0</v>
      </c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>
        <f>BC17-DX17</f>
        <v>100000000</v>
      </c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35">
        <f>BU17-DX17</f>
        <v>100000000</v>
      </c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26"/>
    </row>
    <row r="18" spans="1:166" ht="47.25" customHeight="1">
      <c r="A18" s="289" t="s">
        <v>200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90"/>
      <c r="AK18" s="280" t="s">
        <v>32</v>
      </c>
      <c r="AL18" s="281"/>
      <c r="AM18" s="281"/>
      <c r="AN18" s="281"/>
      <c r="AO18" s="281"/>
      <c r="AP18" s="281"/>
      <c r="AQ18" s="281" t="s">
        <v>201</v>
      </c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2">
        <f>BC19</f>
        <v>50000</v>
      </c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2">
        <f>BU19</f>
        <v>50000</v>
      </c>
      <c r="BV18" s="283"/>
      <c r="BW18" s="283"/>
      <c r="BX18" s="283"/>
      <c r="BY18" s="283"/>
      <c r="BZ18" s="283"/>
      <c r="CA18" s="283"/>
      <c r="CB18" s="283"/>
      <c r="CC18" s="283"/>
      <c r="CD18" s="283"/>
      <c r="CE18" s="283"/>
      <c r="CF18" s="283"/>
      <c r="CG18" s="283"/>
      <c r="CH18" s="104">
        <f>CH19</f>
        <v>0</v>
      </c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>
        <v>0</v>
      </c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>
        <v>0</v>
      </c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>
        <f t="shared" si="0"/>
        <v>0</v>
      </c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282">
        <v>0</v>
      </c>
      <c r="EL18" s="283"/>
      <c r="EM18" s="283"/>
      <c r="EN18" s="283"/>
      <c r="EO18" s="283"/>
      <c r="EP18" s="283"/>
      <c r="EQ18" s="283"/>
      <c r="ER18" s="283"/>
      <c r="ES18" s="283"/>
      <c r="ET18" s="283"/>
      <c r="EU18" s="283"/>
      <c r="EV18" s="283"/>
      <c r="EW18" s="284"/>
      <c r="EX18" s="282">
        <v>0</v>
      </c>
      <c r="EY18" s="283"/>
      <c r="EZ18" s="283"/>
      <c r="FA18" s="283"/>
      <c r="FB18" s="283"/>
      <c r="FC18" s="283"/>
      <c r="FD18" s="283"/>
      <c r="FE18" s="283"/>
      <c r="FF18" s="283"/>
      <c r="FG18" s="283"/>
      <c r="FH18" s="283"/>
      <c r="FI18" s="283"/>
      <c r="FJ18" s="284"/>
    </row>
    <row r="19" spans="1:166" ht="51" customHeight="1">
      <c r="A19" s="30" t="s">
        <v>199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1"/>
      <c r="AK19" s="116" t="s">
        <v>32</v>
      </c>
      <c r="AL19" s="99"/>
      <c r="AM19" s="99"/>
      <c r="AN19" s="99"/>
      <c r="AO19" s="99"/>
      <c r="AP19" s="99"/>
      <c r="AQ19" s="99" t="s">
        <v>202</v>
      </c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35">
        <v>50000</v>
      </c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35">
        <v>50000</v>
      </c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>
        <v>0</v>
      </c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>
        <v>0</v>
      </c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>
        <f t="shared" si="0"/>
        <v>0</v>
      </c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>
        <f>BC19-DX19</f>
        <v>50000</v>
      </c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>
        <f>BU19-DX19</f>
        <v>50000</v>
      </c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286"/>
    </row>
    <row r="20" spans="1:166" ht="42" customHeight="1">
      <c r="A20" s="289" t="s">
        <v>155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90"/>
      <c r="AK20" s="280" t="s">
        <v>32</v>
      </c>
      <c r="AL20" s="281"/>
      <c r="AM20" s="281"/>
      <c r="AN20" s="281"/>
      <c r="AO20" s="281"/>
      <c r="AP20" s="281"/>
      <c r="AQ20" s="281" t="s">
        <v>181</v>
      </c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2">
        <f>BC21</f>
        <v>7000000</v>
      </c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2">
        <f>BU21</f>
        <v>7000000</v>
      </c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3"/>
      <c r="CG20" s="283"/>
      <c r="CH20" s="104">
        <f>CH21</f>
        <v>0</v>
      </c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>
        <v>0</v>
      </c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>
        <v>0</v>
      </c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>
        <f t="shared" si="0"/>
        <v>0</v>
      </c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282">
        <v>0</v>
      </c>
      <c r="EL20" s="283"/>
      <c r="EM20" s="283"/>
      <c r="EN20" s="283"/>
      <c r="EO20" s="283"/>
      <c r="EP20" s="283"/>
      <c r="EQ20" s="283"/>
      <c r="ER20" s="283"/>
      <c r="ES20" s="283"/>
      <c r="ET20" s="283"/>
      <c r="EU20" s="283"/>
      <c r="EV20" s="283"/>
      <c r="EW20" s="284"/>
      <c r="EX20" s="282">
        <v>0</v>
      </c>
      <c r="EY20" s="283"/>
      <c r="EZ20" s="283"/>
      <c r="FA20" s="283"/>
      <c r="FB20" s="283"/>
      <c r="FC20" s="283"/>
      <c r="FD20" s="283"/>
      <c r="FE20" s="283"/>
      <c r="FF20" s="283"/>
      <c r="FG20" s="283"/>
      <c r="FH20" s="283"/>
      <c r="FI20" s="283"/>
      <c r="FJ20" s="284"/>
    </row>
    <row r="21" spans="1:166" ht="65.25" customHeight="1">
      <c r="A21" s="30" t="s">
        <v>130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1"/>
      <c r="AK21" s="116" t="s">
        <v>32</v>
      </c>
      <c r="AL21" s="99"/>
      <c r="AM21" s="99"/>
      <c r="AN21" s="99"/>
      <c r="AO21" s="99"/>
      <c r="AP21" s="99"/>
      <c r="AQ21" s="99" t="s">
        <v>180</v>
      </c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35">
        <v>7000000</v>
      </c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35">
        <v>7000000</v>
      </c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>
        <v>0</v>
      </c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>
        <v>0</v>
      </c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>
        <f t="shared" si="0"/>
        <v>0</v>
      </c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>
        <f>BC21-DX21</f>
        <v>7000000</v>
      </c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35">
        <f>BU21-DX21</f>
        <v>7000000</v>
      </c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26"/>
    </row>
    <row r="22" spans="1:166" ht="86.25" customHeight="1">
      <c r="A22" s="289" t="s">
        <v>203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90"/>
      <c r="AK22" s="280" t="s">
        <v>32</v>
      </c>
      <c r="AL22" s="281"/>
      <c r="AM22" s="281"/>
      <c r="AN22" s="281"/>
      <c r="AO22" s="281"/>
      <c r="AP22" s="281"/>
      <c r="AQ22" s="281" t="s">
        <v>204</v>
      </c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2">
        <f>BC23</f>
        <v>192312000</v>
      </c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  <c r="BU22" s="282">
        <f>BU23</f>
        <v>192312000</v>
      </c>
      <c r="BV22" s="283"/>
      <c r="BW22" s="283"/>
      <c r="BX22" s="283"/>
      <c r="BY22" s="283"/>
      <c r="BZ22" s="283"/>
      <c r="CA22" s="283"/>
      <c r="CB22" s="283"/>
      <c r="CC22" s="283"/>
      <c r="CD22" s="283"/>
      <c r="CE22" s="283"/>
      <c r="CF22" s="283"/>
      <c r="CG22" s="283"/>
      <c r="CH22" s="104">
        <f>CH23</f>
        <v>0</v>
      </c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>
        <v>0</v>
      </c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>
        <v>0</v>
      </c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>
        <f>CH22</f>
        <v>0</v>
      </c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282">
        <v>0</v>
      </c>
      <c r="EL22" s="283"/>
      <c r="EM22" s="283"/>
      <c r="EN22" s="283"/>
      <c r="EO22" s="283"/>
      <c r="EP22" s="283"/>
      <c r="EQ22" s="283"/>
      <c r="ER22" s="283"/>
      <c r="ES22" s="283"/>
      <c r="ET22" s="283"/>
      <c r="EU22" s="283"/>
      <c r="EV22" s="283"/>
      <c r="EW22" s="284"/>
      <c r="EX22" s="282">
        <v>0</v>
      </c>
      <c r="EY22" s="283"/>
      <c r="EZ22" s="283"/>
      <c r="FA22" s="283"/>
      <c r="FB22" s="283"/>
      <c r="FC22" s="283"/>
      <c r="FD22" s="283"/>
      <c r="FE22" s="283"/>
      <c r="FF22" s="283"/>
      <c r="FG22" s="283"/>
      <c r="FH22" s="283"/>
      <c r="FI22" s="283"/>
      <c r="FJ22" s="284"/>
    </row>
    <row r="23" spans="1:166" ht="80.25" customHeight="1">
      <c r="A23" s="30" t="s">
        <v>205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1"/>
      <c r="AK23" s="116" t="s">
        <v>32</v>
      </c>
      <c r="AL23" s="99"/>
      <c r="AM23" s="99"/>
      <c r="AN23" s="99"/>
      <c r="AO23" s="99"/>
      <c r="AP23" s="99"/>
      <c r="AQ23" s="99" t="s">
        <v>206</v>
      </c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35">
        <v>192312000</v>
      </c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35">
        <v>192312000</v>
      </c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03">
        <v>0</v>
      </c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>
        <v>0</v>
      </c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>
        <v>0</v>
      </c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>
        <f>CH23</f>
        <v>0</v>
      </c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>
        <f>BC23-DX23</f>
        <v>192312000</v>
      </c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35">
        <f>BU23-DX23</f>
        <v>192312000</v>
      </c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26"/>
    </row>
    <row r="24" spans="1:166" ht="53.25" customHeight="1">
      <c r="A24" s="289" t="s">
        <v>158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90"/>
      <c r="AK24" s="280" t="s">
        <v>32</v>
      </c>
      <c r="AL24" s="281"/>
      <c r="AM24" s="281"/>
      <c r="AN24" s="281"/>
      <c r="AO24" s="281"/>
      <c r="AP24" s="281"/>
      <c r="AQ24" s="281" t="s">
        <v>157</v>
      </c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2">
        <f>BC25</f>
        <v>190380000</v>
      </c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2">
        <f>BU25</f>
        <v>190380000</v>
      </c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3"/>
      <c r="CG24" s="283"/>
      <c r="CH24" s="104">
        <f>CH25</f>
        <v>14015299.14</v>
      </c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>
        <v>0</v>
      </c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>
        <v>0</v>
      </c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>
        <f t="shared" si="0"/>
        <v>14015299.14</v>
      </c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282">
        <v>0</v>
      </c>
      <c r="EL24" s="283"/>
      <c r="EM24" s="283"/>
      <c r="EN24" s="283"/>
      <c r="EO24" s="283"/>
      <c r="EP24" s="283"/>
      <c r="EQ24" s="283"/>
      <c r="ER24" s="283"/>
      <c r="ES24" s="283"/>
      <c r="ET24" s="283"/>
      <c r="EU24" s="283"/>
      <c r="EV24" s="283"/>
      <c r="EW24" s="284"/>
      <c r="EX24" s="282">
        <v>0</v>
      </c>
      <c r="EY24" s="283"/>
      <c r="EZ24" s="283"/>
      <c r="FA24" s="283"/>
      <c r="FB24" s="283"/>
      <c r="FC24" s="283"/>
      <c r="FD24" s="283"/>
      <c r="FE24" s="283"/>
      <c r="FF24" s="283"/>
      <c r="FG24" s="283"/>
      <c r="FH24" s="283"/>
      <c r="FI24" s="283"/>
      <c r="FJ24" s="284"/>
    </row>
    <row r="25" spans="1:166" ht="42.75" customHeight="1">
      <c r="A25" s="30" t="s">
        <v>131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1"/>
      <c r="AK25" s="116" t="s">
        <v>32</v>
      </c>
      <c r="AL25" s="99"/>
      <c r="AM25" s="99"/>
      <c r="AN25" s="99"/>
      <c r="AO25" s="99"/>
      <c r="AP25" s="99"/>
      <c r="AQ25" s="99" t="s">
        <v>156</v>
      </c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35">
        <v>190380000</v>
      </c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35">
        <v>190380000</v>
      </c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03">
        <v>14015299.14</v>
      </c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>
        <v>0</v>
      </c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>
        <v>0</v>
      </c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>
        <f t="shared" si="0"/>
        <v>14015299.14</v>
      </c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>
        <f>BC25-DX25</f>
        <v>176364700.86</v>
      </c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>
        <f>BU25-DX25</f>
        <v>176364700.86</v>
      </c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286"/>
    </row>
    <row r="26" spans="1:166" ht="75.75" customHeight="1">
      <c r="A26" s="289" t="s">
        <v>207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90"/>
      <c r="AK26" s="280" t="s">
        <v>32</v>
      </c>
      <c r="AL26" s="281"/>
      <c r="AM26" s="281"/>
      <c r="AN26" s="281"/>
      <c r="AO26" s="281"/>
      <c r="AP26" s="281"/>
      <c r="AQ26" s="281" t="s">
        <v>160</v>
      </c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2">
        <f>BC27</f>
        <v>704706100</v>
      </c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2">
        <f>BU27</f>
        <v>704706100</v>
      </c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2">
        <f>CH27</f>
        <v>281882440</v>
      </c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104">
        <v>0</v>
      </c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>
        <v>0</v>
      </c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282">
        <f t="shared" si="0"/>
        <v>281882440</v>
      </c>
      <c r="DY26" s="283"/>
      <c r="DZ26" s="283"/>
      <c r="EA26" s="283"/>
      <c r="EB26" s="283"/>
      <c r="EC26" s="283"/>
      <c r="ED26" s="283"/>
      <c r="EE26" s="283"/>
      <c r="EF26" s="283"/>
      <c r="EG26" s="283"/>
      <c r="EH26" s="283"/>
      <c r="EI26" s="283"/>
      <c r="EJ26" s="283"/>
      <c r="EK26" s="282">
        <v>0</v>
      </c>
      <c r="EL26" s="283"/>
      <c r="EM26" s="283"/>
      <c r="EN26" s="283"/>
      <c r="EO26" s="283"/>
      <c r="EP26" s="283"/>
      <c r="EQ26" s="283"/>
      <c r="ER26" s="283"/>
      <c r="ES26" s="283"/>
      <c r="ET26" s="283"/>
      <c r="EU26" s="283"/>
      <c r="EV26" s="283"/>
      <c r="EW26" s="284"/>
      <c r="EX26" s="282">
        <v>0</v>
      </c>
      <c r="EY26" s="283"/>
      <c r="EZ26" s="283"/>
      <c r="FA26" s="283"/>
      <c r="FB26" s="283"/>
      <c r="FC26" s="283"/>
      <c r="FD26" s="283"/>
      <c r="FE26" s="283"/>
      <c r="FF26" s="283"/>
      <c r="FG26" s="283"/>
      <c r="FH26" s="283"/>
      <c r="FI26" s="283"/>
      <c r="FJ26" s="284"/>
    </row>
    <row r="27" spans="1:166" ht="42.75" customHeight="1">
      <c r="A27" s="30" t="s">
        <v>132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1"/>
      <c r="AK27" s="116" t="s">
        <v>32</v>
      </c>
      <c r="AL27" s="99"/>
      <c r="AM27" s="99"/>
      <c r="AN27" s="99"/>
      <c r="AO27" s="99"/>
      <c r="AP27" s="99"/>
      <c r="AQ27" s="99" t="s">
        <v>159</v>
      </c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35">
        <v>704706100</v>
      </c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35">
        <v>704706100</v>
      </c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35">
        <v>281882440</v>
      </c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03">
        <v>0</v>
      </c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>
        <v>0</v>
      </c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35">
        <f t="shared" si="0"/>
        <v>281882440</v>
      </c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35">
        <f>BC27-DX27</f>
        <v>422823660</v>
      </c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35">
        <f>BU27-DX27</f>
        <v>422823660</v>
      </c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26"/>
    </row>
    <row r="28" spans="1:166" ht="74.25" customHeight="1">
      <c r="A28" s="289" t="s">
        <v>163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90"/>
      <c r="AK28" s="280" t="s">
        <v>32</v>
      </c>
      <c r="AL28" s="281"/>
      <c r="AM28" s="281"/>
      <c r="AN28" s="281"/>
      <c r="AO28" s="281"/>
      <c r="AP28" s="281"/>
      <c r="AQ28" s="281" t="s">
        <v>162</v>
      </c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104">
        <f>BC29</f>
        <v>96535000</v>
      </c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282">
        <f>BU29</f>
        <v>96535000</v>
      </c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2">
        <f>CH29</f>
        <v>1227346.09</v>
      </c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104">
        <v>0</v>
      </c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>
        <v>0</v>
      </c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282">
        <f t="shared" si="0"/>
        <v>1227346.09</v>
      </c>
      <c r="DY28" s="283"/>
      <c r="DZ28" s="283"/>
      <c r="EA28" s="283"/>
      <c r="EB28" s="283"/>
      <c r="EC28" s="283"/>
      <c r="ED28" s="283"/>
      <c r="EE28" s="283"/>
      <c r="EF28" s="283"/>
      <c r="EG28" s="283"/>
      <c r="EH28" s="283"/>
      <c r="EI28" s="283"/>
      <c r="EJ28" s="283"/>
      <c r="EK28" s="282">
        <v>0</v>
      </c>
      <c r="EL28" s="283"/>
      <c r="EM28" s="283"/>
      <c r="EN28" s="283"/>
      <c r="EO28" s="283"/>
      <c r="EP28" s="283"/>
      <c r="EQ28" s="283"/>
      <c r="ER28" s="283"/>
      <c r="ES28" s="283"/>
      <c r="ET28" s="283"/>
      <c r="EU28" s="283"/>
      <c r="EV28" s="283"/>
      <c r="EW28" s="284"/>
      <c r="EX28" s="282">
        <v>0</v>
      </c>
      <c r="EY28" s="283"/>
      <c r="EZ28" s="283"/>
      <c r="FA28" s="283"/>
      <c r="FB28" s="283"/>
      <c r="FC28" s="283"/>
      <c r="FD28" s="283"/>
      <c r="FE28" s="283"/>
      <c r="FF28" s="283"/>
      <c r="FG28" s="283"/>
      <c r="FH28" s="283"/>
      <c r="FI28" s="283"/>
      <c r="FJ28" s="284"/>
    </row>
    <row r="29" spans="1:166" ht="28.5" customHeight="1">
      <c r="A29" s="30" t="s">
        <v>133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1"/>
      <c r="AK29" s="116" t="s">
        <v>32</v>
      </c>
      <c r="AL29" s="99"/>
      <c r="AM29" s="99"/>
      <c r="AN29" s="99"/>
      <c r="AO29" s="99"/>
      <c r="AP29" s="99"/>
      <c r="AQ29" s="99" t="s">
        <v>161</v>
      </c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103">
        <v>96535000</v>
      </c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35">
        <v>96535000</v>
      </c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35">
        <v>1227346.09</v>
      </c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03">
        <v>0</v>
      </c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>
        <v>0</v>
      </c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35">
        <f t="shared" si="0"/>
        <v>1227346.09</v>
      </c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03">
        <f>BC29-DX29</f>
        <v>95307653.91</v>
      </c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>
        <f>BU29-DX29</f>
        <v>95307653.91</v>
      </c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286"/>
    </row>
    <row r="30" spans="1:166" ht="105.75" customHeight="1">
      <c r="A30" s="289" t="s">
        <v>208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90"/>
      <c r="AK30" s="280" t="s">
        <v>32</v>
      </c>
      <c r="AL30" s="281"/>
      <c r="AM30" s="281"/>
      <c r="AN30" s="281"/>
      <c r="AO30" s="281"/>
      <c r="AP30" s="281"/>
      <c r="AQ30" s="281" t="s">
        <v>165</v>
      </c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2">
        <f>BC31</f>
        <v>230000000</v>
      </c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2">
        <f>BU31</f>
        <v>230000000</v>
      </c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104">
        <f>CH31</f>
        <v>0</v>
      </c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>
        <v>0</v>
      </c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>
        <v>0</v>
      </c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>
        <f t="shared" si="0"/>
        <v>0</v>
      </c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282">
        <v>0</v>
      </c>
      <c r="EL30" s="283"/>
      <c r="EM30" s="283"/>
      <c r="EN30" s="283"/>
      <c r="EO30" s="283"/>
      <c r="EP30" s="283"/>
      <c r="EQ30" s="283"/>
      <c r="ER30" s="283"/>
      <c r="ES30" s="283"/>
      <c r="ET30" s="283"/>
      <c r="EU30" s="283"/>
      <c r="EV30" s="283"/>
      <c r="EW30" s="284"/>
      <c r="EX30" s="282">
        <v>0</v>
      </c>
      <c r="EY30" s="283"/>
      <c r="EZ30" s="283"/>
      <c r="FA30" s="283"/>
      <c r="FB30" s="283"/>
      <c r="FC30" s="283"/>
      <c r="FD30" s="283"/>
      <c r="FE30" s="283"/>
      <c r="FF30" s="283"/>
      <c r="FG30" s="283"/>
      <c r="FH30" s="283"/>
      <c r="FI30" s="283"/>
      <c r="FJ30" s="284"/>
    </row>
    <row r="31" spans="1:166" ht="27" customHeight="1">
      <c r="A31" s="30" t="s">
        <v>133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1"/>
      <c r="AK31" s="116" t="s">
        <v>32</v>
      </c>
      <c r="AL31" s="99"/>
      <c r="AM31" s="99"/>
      <c r="AN31" s="99"/>
      <c r="AO31" s="99"/>
      <c r="AP31" s="99"/>
      <c r="AQ31" s="99" t="s">
        <v>164</v>
      </c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35">
        <v>230000000</v>
      </c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35">
        <v>230000000</v>
      </c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>
        <v>0</v>
      </c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>
        <v>0</v>
      </c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>
        <f t="shared" si="0"/>
        <v>0</v>
      </c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>
        <f>BC31-DX31</f>
        <v>230000000</v>
      </c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35">
        <f>BU31-DX31</f>
        <v>230000000</v>
      </c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26"/>
    </row>
    <row r="32" spans="1:166" ht="75.75" customHeight="1">
      <c r="A32" s="289" t="s">
        <v>166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90"/>
      <c r="AK32" s="280" t="s">
        <v>32</v>
      </c>
      <c r="AL32" s="281"/>
      <c r="AM32" s="281"/>
      <c r="AN32" s="281"/>
      <c r="AO32" s="281"/>
      <c r="AP32" s="281"/>
      <c r="AQ32" s="281" t="s">
        <v>183</v>
      </c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2">
        <f>BC33</f>
        <v>5000000</v>
      </c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2">
        <f>BU33</f>
        <v>5000000</v>
      </c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104">
        <f>CH33</f>
        <v>0</v>
      </c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>
        <v>0</v>
      </c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>
        <v>0</v>
      </c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>
        <f>CH32</f>
        <v>0</v>
      </c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282">
        <v>0</v>
      </c>
      <c r="EL32" s="283"/>
      <c r="EM32" s="283"/>
      <c r="EN32" s="283"/>
      <c r="EO32" s="283"/>
      <c r="EP32" s="283"/>
      <c r="EQ32" s="283"/>
      <c r="ER32" s="283"/>
      <c r="ES32" s="283"/>
      <c r="ET32" s="283"/>
      <c r="EU32" s="283"/>
      <c r="EV32" s="283"/>
      <c r="EW32" s="284"/>
      <c r="EX32" s="282">
        <v>0</v>
      </c>
      <c r="EY32" s="283"/>
      <c r="EZ32" s="283"/>
      <c r="FA32" s="283"/>
      <c r="FB32" s="283"/>
      <c r="FC32" s="283"/>
      <c r="FD32" s="283"/>
      <c r="FE32" s="283"/>
      <c r="FF32" s="283"/>
      <c r="FG32" s="283"/>
      <c r="FH32" s="283"/>
      <c r="FI32" s="283"/>
      <c r="FJ32" s="284"/>
    </row>
    <row r="33" spans="1:166" ht="27" customHeight="1">
      <c r="A33" s="30" t="s">
        <v>133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1"/>
      <c r="AK33" s="116" t="s">
        <v>32</v>
      </c>
      <c r="AL33" s="99"/>
      <c r="AM33" s="99"/>
      <c r="AN33" s="99"/>
      <c r="AO33" s="99"/>
      <c r="AP33" s="99"/>
      <c r="AQ33" s="99" t="s">
        <v>182</v>
      </c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35">
        <v>5000000</v>
      </c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35">
        <v>5000000</v>
      </c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>
        <v>0</v>
      </c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>
        <v>0</v>
      </c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>
        <f>CH33</f>
        <v>0</v>
      </c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>
        <f>BC33-DX33</f>
        <v>5000000</v>
      </c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>
        <f>BU33-DX33</f>
        <v>5000000</v>
      </c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286"/>
    </row>
    <row r="34" spans="1:166" ht="64.5" customHeight="1">
      <c r="A34" s="289" t="s">
        <v>209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90"/>
      <c r="AK34" s="280" t="s">
        <v>32</v>
      </c>
      <c r="AL34" s="281"/>
      <c r="AM34" s="281"/>
      <c r="AN34" s="281"/>
      <c r="AO34" s="281"/>
      <c r="AP34" s="281"/>
      <c r="AQ34" s="281" t="s">
        <v>168</v>
      </c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2">
        <f>BC35</f>
        <v>1660196200</v>
      </c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2">
        <f>BU35</f>
        <v>1660196200</v>
      </c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104">
        <f>CH35</f>
        <v>332039240</v>
      </c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>
        <v>0</v>
      </c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>
        <v>0</v>
      </c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>
        <f>CH34</f>
        <v>332039240</v>
      </c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282">
        <v>0</v>
      </c>
      <c r="EL34" s="283"/>
      <c r="EM34" s="283"/>
      <c r="EN34" s="283"/>
      <c r="EO34" s="283"/>
      <c r="EP34" s="283"/>
      <c r="EQ34" s="283"/>
      <c r="ER34" s="283"/>
      <c r="ES34" s="283"/>
      <c r="ET34" s="283"/>
      <c r="EU34" s="283"/>
      <c r="EV34" s="283"/>
      <c r="EW34" s="284"/>
      <c r="EX34" s="282">
        <v>0</v>
      </c>
      <c r="EY34" s="283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4"/>
    </row>
    <row r="35" spans="1:166" ht="27" customHeight="1">
      <c r="A35" s="30" t="s">
        <v>127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1"/>
      <c r="AK35" s="116" t="s">
        <v>32</v>
      </c>
      <c r="AL35" s="99"/>
      <c r="AM35" s="99"/>
      <c r="AN35" s="99"/>
      <c r="AO35" s="99"/>
      <c r="AP35" s="99"/>
      <c r="AQ35" s="99" t="s">
        <v>167</v>
      </c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35">
        <v>1660196200</v>
      </c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35">
        <v>1660196200</v>
      </c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03">
        <v>332039240</v>
      </c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>
        <v>0</v>
      </c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>
        <v>0</v>
      </c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>
        <f>CH35</f>
        <v>332039240</v>
      </c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>
        <f>BC35-DX35</f>
        <v>1328156960</v>
      </c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>
        <f>BU35-DX35</f>
        <v>1328156960</v>
      </c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286"/>
    </row>
    <row r="36" spans="1:166" ht="84.75" customHeight="1">
      <c r="A36" s="289" t="s">
        <v>179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90"/>
      <c r="AK36" s="280" t="s">
        <v>32</v>
      </c>
      <c r="AL36" s="281"/>
      <c r="AM36" s="281"/>
      <c r="AN36" s="281"/>
      <c r="AO36" s="281"/>
      <c r="AP36" s="281"/>
      <c r="AQ36" s="281" t="s">
        <v>170</v>
      </c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2">
        <f>BC37</f>
        <v>477223000</v>
      </c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2">
        <f>BU37</f>
        <v>477223000</v>
      </c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104">
        <f>CH37</f>
        <v>0</v>
      </c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>
        <v>0</v>
      </c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>
        <v>0</v>
      </c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>
        <f t="shared" si="0"/>
        <v>0</v>
      </c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282">
        <v>0</v>
      </c>
      <c r="EL36" s="283"/>
      <c r="EM36" s="283"/>
      <c r="EN36" s="283"/>
      <c r="EO36" s="283"/>
      <c r="EP36" s="283"/>
      <c r="EQ36" s="283"/>
      <c r="ER36" s="283"/>
      <c r="ES36" s="283"/>
      <c r="ET36" s="283"/>
      <c r="EU36" s="283"/>
      <c r="EV36" s="283"/>
      <c r="EW36" s="284"/>
      <c r="EX36" s="282">
        <v>0</v>
      </c>
      <c r="EY36" s="283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4"/>
    </row>
    <row r="37" spans="1:166" ht="39.75" customHeight="1">
      <c r="A37" s="30" t="s">
        <v>134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1"/>
      <c r="AK37" s="116" t="s">
        <v>32</v>
      </c>
      <c r="AL37" s="99"/>
      <c r="AM37" s="99"/>
      <c r="AN37" s="99"/>
      <c r="AO37" s="99"/>
      <c r="AP37" s="99"/>
      <c r="AQ37" s="99" t="s">
        <v>169</v>
      </c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35">
        <v>477223000</v>
      </c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35">
        <v>477223000</v>
      </c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>
        <v>0</v>
      </c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>
        <v>0</v>
      </c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>
        <f t="shared" si="0"/>
        <v>0</v>
      </c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>
        <f>BC37-DX37</f>
        <v>477223000</v>
      </c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>
        <f>BU37-DX37</f>
        <v>477223000</v>
      </c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286"/>
    </row>
    <row r="38" spans="1:166" ht="63" customHeight="1">
      <c r="A38" s="289" t="s">
        <v>173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90"/>
      <c r="AK38" s="280" t="s">
        <v>32</v>
      </c>
      <c r="AL38" s="281"/>
      <c r="AM38" s="281"/>
      <c r="AN38" s="281"/>
      <c r="AO38" s="281"/>
      <c r="AP38" s="281"/>
      <c r="AQ38" s="281" t="s">
        <v>172</v>
      </c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2">
        <f>BC39</f>
        <v>380000000</v>
      </c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2">
        <f>BU39</f>
        <v>380000000</v>
      </c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104">
        <f>CH39</f>
        <v>0</v>
      </c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>
        <v>0</v>
      </c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>
        <v>0</v>
      </c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>
        <f t="shared" si="0"/>
        <v>0</v>
      </c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282">
        <v>0</v>
      </c>
      <c r="EL38" s="283"/>
      <c r="EM38" s="283"/>
      <c r="EN38" s="283"/>
      <c r="EO38" s="283"/>
      <c r="EP38" s="283"/>
      <c r="EQ38" s="283"/>
      <c r="ER38" s="283"/>
      <c r="ES38" s="283"/>
      <c r="ET38" s="283"/>
      <c r="EU38" s="283"/>
      <c r="EV38" s="283"/>
      <c r="EW38" s="284"/>
      <c r="EX38" s="282">
        <v>0</v>
      </c>
      <c r="EY38" s="283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4"/>
    </row>
    <row r="39" spans="1:166" ht="39.75" customHeight="1">
      <c r="A39" s="30" t="s">
        <v>134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1"/>
      <c r="AK39" s="116" t="s">
        <v>32</v>
      </c>
      <c r="AL39" s="99"/>
      <c r="AM39" s="99"/>
      <c r="AN39" s="99"/>
      <c r="AO39" s="99"/>
      <c r="AP39" s="99"/>
      <c r="AQ39" s="99" t="s">
        <v>171</v>
      </c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35">
        <v>380000000</v>
      </c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35">
        <v>380000000</v>
      </c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>
        <v>0</v>
      </c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>
        <v>0</v>
      </c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>
        <f t="shared" si="0"/>
        <v>0</v>
      </c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>
        <f>BC39-DX39</f>
        <v>380000000</v>
      </c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>
        <f>BU39-DX39</f>
        <v>380000000</v>
      </c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286"/>
    </row>
    <row r="40" spans="1:166" ht="93.75" customHeight="1">
      <c r="A40" s="289" t="s">
        <v>176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90"/>
      <c r="AK40" s="280" t="s">
        <v>32</v>
      </c>
      <c r="AL40" s="281"/>
      <c r="AM40" s="281"/>
      <c r="AN40" s="281"/>
      <c r="AO40" s="281"/>
      <c r="AP40" s="281"/>
      <c r="AQ40" s="281" t="s">
        <v>175</v>
      </c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2">
        <f>BC41</f>
        <v>50000000</v>
      </c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2">
        <f>BU41</f>
        <v>50000000</v>
      </c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104">
        <f>CH41</f>
        <v>0</v>
      </c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>
        <v>0</v>
      </c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>
        <v>0</v>
      </c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>
        <f t="shared" si="0"/>
        <v>0</v>
      </c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282">
        <v>0</v>
      </c>
      <c r="EL40" s="283"/>
      <c r="EM40" s="283"/>
      <c r="EN40" s="283"/>
      <c r="EO40" s="283"/>
      <c r="EP40" s="283"/>
      <c r="EQ40" s="283"/>
      <c r="ER40" s="283"/>
      <c r="ES40" s="283"/>
      <c r="ET40" s="283"/>
      <c r="EU40" s="283"/>
      <c r="EV40" s="283"/>
      <c r="EW40" s="284"/>
      <c r="EX40" s="282">
        <v>0</v>
      </c>
      <c r="EY40" s="283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4"/>
    </row>
    <row r="41" spans="1:166" ht="42" customHeight="1" thickBot="1">
      <c r="A41" s="30" t="s">
        <v>134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1"/>
      <c r="AK41" s="116" t="s">
        <v>32</v>
      </c>
      <c r="AL41" s="99"/>
      <c r="AM41" s="99"/>
      <c r="AN41" s="99"/>
      <c r="AO41" s="99"/>
      <c r="AP41" s="99"/>
      <c r="AQ41" s="99" t="s">
        <v>174</v>
      </c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35">
        <v>50000000</v>
      </c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35">
        <v>50000000</v>
      </c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>
        <v>0</v>
      </c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>
        <v>0</v>
      </c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>
        <f t="shared" si="0"/>
        <v>0</v>
      </c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>
        <f>BC41-DX41</f>
        <v>50000000</v>
      </c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>
        <f>BU41-DX41</f>
        <v>50000000</v>
      </c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286"/>
    </row>
    <row r="42" spans="1:166" ht="30.75" customHeight="1" thickBot="1">
      <c r="A42" s="107" t="s">
        <v>57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8"/>
      <c r="AK42" s="113" t="s">
        <v>33</v>
      </c>
      <c r="AL42" s="114"/>
      <c r="AM42" s="114"/>
      <c r="AN42" s="114"/>
      <c r="AO42" s="114"/>
      <c r="AP42" s="114"/>
      <c r="AQ42" s="114" t="s">
        <v>39</v>
      </c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2" t="s">
        <v>39</v>
      </c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05" t="s">
        <v>39</v>
      </c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10">
        <f>'стр.1'!CF19-'стр.2'!CH6</f>
        <v>104821866.84000003</v>
      </c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09">
        <v>0</v>
      </c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>
        <v>0</v>
      </c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10">
        <f>'стр.1'!EE19-'стр.2'!DX6</f>
        <v>104821866.84000003</v>
      </c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2" t="s">
        <v>39</v>
      </c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05" t="s">
        <v>39</v>
      </c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6"/>
    </row>
    <row r="43" ht="3" customHeight="1"/>
  </sheetData>
  <sheetProtection/>
  <mergeCells count="432">
    <mergeCell ref="DK11:DW11"/>
    <mergeCell ref="DX11:EJ11"/>
    <mergeCell ref="EK11:EW11"/>
    <mergeCell ref="EX11:FJ11"/>
    <mergeCell ref="DK10:DW10"/>
    <mergeCell ref="DX10:EJ10"/>
    <mergeCell ref="EK10:EW10"/>
    <mergeCell ref="EX10:FJ10"/>
    <mergeCell ref="A11:AJ11"/>
    <mergeCell ref="AK11:AP11"/>
    <mergeCell ref="AQ11:BB11"/>
    <mergeCell ref="BC11:BT11"/>
    <mergeCell ref="BU11:CG11"/>
    <mergeCell ref="CH11:CW11"/>
    <mergeCell ref="A10:AJ10"/>
    <mergeCell ref="AK10:AP10"/>
    <mergeCell ref="AQ10:BB10"/>
    <mergeCell ref="BC10:BT10"/>
    <mergeCell ref="BU10:CG10"/>
    <mergeCell ref="CH10:CW10"/>
    <mergeCell ref="A9:AJ9"/>
    <mergeCell ref="AK9:AP9"/>
    <mergeCell ref="AQ9:BB9"/>
    <mergeCell ref="BC9:BT9"/>
    <mergeCell ref="BU9:CG9"/>
    <mergeCell ref="CH9:CW9"/>
    <mergeCell ref="DK34:DW34"/>
    <mergeCell ref="DX34:EJ34"/>
    <mergeCell ref="CX27:DJ27"/>
    <mergeCell ref="DX27:EJ27"/>
    <mergeCell ref="BC29:BT29"/>
    <mergeCell ref="DX32:EJ32"/>
    <mergeCell ref="DK33:DW33"/>
    <mergeCell ref="DX33:EJ33"/>
    <mergeCell ref="CX31:DJ31"/>
    <mergeCell ref="DK31:DW31"/>
    <mergeCell ref="CX32:DJ32"/>
    <mergeCell ref="EX27:FJ27"/>
    <mergeCell ref="CX28:DJ28"/>
    <mergeCell ref="EX25:FJ25"/>
    <mergeCell ref="DK27:DW27"/>
    <mergeCell ref="EX30:FJ30"/>
    <mergeCell ref="CX25:DJ25"/>
    <mergeCell ref="DX25:EJ25"/>
    <mergeCell ref="EX31:FJ31"/>
    <mergeCell ref="DX31:EJ31"/>
    <mergeCell ref="EK31:EW31"/>
    <mergeCell ref="DX28:EJ28"/>
    <mergeCell ref="EK30:EW30"/>
    <mergeCell ref="EX29:FJ29"/>
    <mergeCell ref="EX28:FJ28"/>
    <mergeCell ref="EX39:FJ39"/>
    <mergeCell ref="DX38:EJ38"/>
    <mergeCell ref="EK38:EW38"/>
    <mergeCell ref="BC38:BT38"/>
    <mergeCell ref="DK36:DW36"/>
    <mergeCell ref="BC32:BT32"/>
    <mergeCell ref="BU32:CG32"/>
    <mergeCell ref="BC33:BT33"/>
    <mergeCell ref="DX35:EJ35"/>
    <mergeCell ref="CX34:DJ34"/>
    <mergeCell ref="CX38:DJ38"/>
    <mergeCell ref="EX38:FJ38"/>
    <mergeCell ref="EK40:EW40"/>
    <mergeCell ref="EX40:FJ40"/>
    <mergeCell ref="EK41:EW41"/>
    <mergeCell ref="CH41:CW41"/>
    <mergeCell ref="CX41:DJ41"/>
    <mergeCell ref="EX41:FJ41"/>
    <mergeCell ref="DK39:DW39"/>
    <mergeCell ref="DK38:DW38"/>
    <mergeCell ref="DX41:EJ41"/>
    <mergeCell ref="DK40:DW40"/>
    <mergeCell ref="DX39:EJ39"/>
    <mergeCell ref="DK35:DW35"/>
    <mergeCell ref="DX40:EJ40"/>
    <mergeCell ref="DX36:EJ36"/>
    <mergeCell ref="DX37:EJ37"/>
    <mergeCell ref="DK41:DW41"/>
    <mergeCell ref="DK37:DW37"/>
    <mergeCell ref="BC26:BT26"/>
    <mergeCell ref="AK21:AP21"/>
    <mergeCell ref="AQ21:BB21"/>
    <mergeCell ref="A30:AJ30"/>
    <mergeCell ref="EK37:EW37"/>
    <mergeCell ref="BU38:CG38"/>
    <mergeCell ref="BU37:CG37"/>
    <mergeCell ref="CH37:CW37"/>
    <mergeCell ref="CX37:DJ37"/>
    <mergeCell ref="CH38:CW38"/>
    <mergeCell ref="AK19:AP19"/>
    <mergeCell ref="AQ20:BB20"/>
    <mergeCell ref="BC20:BT20"/>
    <mergeCell ref="BU20:CG20"/>
    <mergeCell ref="BU25:CG25"/>
    <mergeCell ref="AK25:AP25"/>
    <mergeCell ref="AK22:AP22"/>
    <mergeCell ref="AQ22:BB22"/>
    <mergeCell ref="AQ25:BB25"/>
    <mergeCell ref="A27:AJ27"/>
    <mergeCell ref="AK27:AP27"/>
    <mergeCell ref="AQ27:BB27"/>
    <mergeCell ref="BC27:BT27"/>
    <mergeCell ref="AK20:AP20"/>
    <mergeCell ref="A19:AJ19"/>
    <mergeCell ref="AQ19:BB19"/>
    <mergeCell ref="BC19:BT19"/>
    <mergeCell ref="A23:AJ23"/>
    <mergeCell ref="AK23:AP23"/>
    <mergeCell ref="AK28:AP28"/>
    <mergeCell ref="CX21:DJ21"/>
    <mergeCell ref="CH19:CW19"/>
    <mergeCell ref="CX19:DJ19"/>
    <mergeCell ref="AQ26:BB26"/>
    <mergeCell ref="A21:AJ21"/>
    <mergeCell ref="BU24:CG24"/>
    <mergeCell ref="BC24:BT24"/>
    <mergeCell ref="BC21:BT21"/>
    <mergeCell ref="BC22:BT22"/>
    <mergeCell ref="AQ15:BB15"/>
    <mergeCell ref="BC15:BT15"/>
    <mergeCell ref="A13:AJ13"/>
    <mergeCell ref="AK13:AP13"/>
    <mergeCell ref="AQ13:BB13"/>
    <mergeCell ref="A20:AJ20"/>
    <mergeCell ref="A18:AJ18"/>
    <mergeCell ref="AK18:AP18"/>
    <mergeCell ref="AQ18:BB18"/>
    <mergeCell ref="BC18:BT18"/>
    <mergeCell ref="BC13:BT13"/>
    <mergeCell ref="CH15:CW15"/>
    <mergeCell ref="DK15:DW15"/>
    <mergeCell ref="BU12:CG12"/>
    <mergeCell ref="BU14:CG14"/>
    <mergeCell ref="DX12:EJ12"/>
    <mergeCell ref="DX14:EJ14"/>
    <mergeCell ref="CH13:CW13"/>
    <mergeCell ref="BU15:CG15"/>
    <mergeCell ref="CH14:CW14"/>
    <mergeCell ref="BU18:CG18"/>
    <mergeCell ref="BU13:CG13"/>
    <mergeCell ref="CX18:DJ18"/>
    <mergeCell ref="CH35:CW35"/>
    <mergeCell ref="CH26:CW26"/>
    <mergeCell ref="BU26:CG26"/>
    <mergeCell ref="CH22:CW22"/>
    <mergeCell ref="CH25:CW25"/>
    <mergeCell ref="BU27:CG27"/>
    <mergeCell ref="CX26:DJ26"/>
    <mergeCell ref="EX33:FJ33"/>
    <mergeCell ref="EX36:FJ36"/>
    <mergeCell ref="EK36:EW36"/>
    <mergeCell ref="EX34:FJ34"/>
    <mergeCell ref="EK35:EW35"/>
    <mergeCell ref="EX35:FJ35"/>
    <mergeCell ref="EK34:EW34"/>
    <mergeCell ref="AK30:AP30"/>
    <mergeCell ref="AK31:AP31"/>
    <mergeCell ref="BC31:BT31"/>
    <mergeCell ref="AK35:AP35"/>
    <mergeCell ref="BC30:BT30"/>
    <mergeCell ref="AQ32:BB32"/>
    <mergeCell ref="AQ33:BB33"/>
    <mergeCell ref="BC34:BT34"/>
    <mergeCell ref="AK32:AP32"/>
    <mergeCell ref="AK33:AP33"/>
    <mergeCell ref="AK37:AP37"/>
    <mergeCell ref="A32:AJ32"/>
    <mergeCell ref="A34:AJ34"/>
    <mergeCell ref="AK34:AP34"/>
    <mergeCell ref="BC36:BT36"/>
    <mergeCell ref="AQ37:BB37"/>
    <mergeCell ref="BC37:BT37"/>
    <mergeCell ref="AQ36:BB36"/>
    <mergeCell ref="A33:AJ33"/>
    <mergeCell ref="A38:AJ38"/>
    <mergeCell ref="A35:AJ35"/>
    <mergeCell ref="AQ34:BB34"/>
    <mergeCell ref="A29:AJ29"/>
    <mergeCell ref="A31:AJ31"/>
    <mergeCell ref="AK29:AP29"/>
    <mergeCell ref="AQ35:BB35"/>
    <mergeCell ref="A36:AJ36"/>
    <mergeCell ref="AK36:AP36"/>
    <mergeCell ref="A37:AJ37"/>
    <mergeCell ref="A24:AJ24"/>
    <mergeCell ref="AK24:AP24"/>
    <mergeCell ref="AQ24:BB24"/>
    <mergeCell ref="A25:AJ25"/>
    <mergeCell ref="A3:AJ4"/>
    <mergeCell ref="AK3:AP4"/>
    <mergeCell ref="AQ3:BB4"/>
    <mergeCell ref="AK5:AP5"/>
    <mergeCell ref="AQ5:BB5"/>
    <mergeCell ref="A22:AJ22"/>
    <mergeCell ref="BC3:BT4"/>
    <mergeCell ref="DX6:EJ6"/>
    <mergeCell ref="A5:AJ5"/>
    <mergeCell ref="CH4:CW4"/>
    <mergeCell ref="CX4:DJ4"/>
    <mergeCell ref="DK4:DW4"/>
    <mergeCell ref="DX4:EJ4"/>
    <mergeCell ref="BU3:CG4"/>
    <mergeCell ref="BU5:CG5"/>
    <mergeCell ref="CH5:CW5"/>
    <mergeCell ref="DK16:DW16"/>
    <mergeCell ref="EX4:FJ4"/>
    <mergeCell ref="CH3:EJ3"/>
    <mergeCell ref="EK3:FJ3"/>
    <mergeCell ref="EK4:EW4"/>
    <mergeCell ref="CX13:DJ13"/>
    <mergeCell ref="EK5:EW5"/>
    <mergeCell ref="DX5:EJ5"/>
    <mergeCell ref="CX6:DJ6"/>
    <mergeCell ref="CX15:DJ15"/>
    <mergeCell ref="BC5:BT5"/>
    <mergeCell ref="EX5:FJ5"/>
    <mergeCell ref="EK6:EW6"/>
    <mergeCell ref="DX7:EJ7"/>
    <mergeCell ref="EX6:FJ6"/>
    <mergeCell ref="CX7:DJ7"/>
    <mergeCell ref="EX7:FJ7"/>
    <mergeCell ref="DK7:DW7"/>
    <mergeCell ref="CX5:DJ5"/>
    <mergeCell ref="DK5:DW5"/>
    <mergeCell ref="DK6:DW6"/>
    <mergeCell ref="EK7:EW7"/>
    <mergeCell ref="CH12:CW12"/>
    <mergeCell ref="A6:AJ6"/>
    <mergeCell ref="AK6:AP6"/>
    <mergeCell ref="AQ6:BB6"/>
    <mergeCell ref="BC6:BT6"/>
    <mergeCell ref="BU6:CG6"/>
    <mergeCell ref="CH6:CW6"/>
    <mergeCell ref="CX12:DJ12"/>
    <mergeCell ref="BC12:BT12"/>
    <mergeCell ref="A7:AJ7"/>
    <mergeCell ref="AK7:AP7"/>
    <mergeCell ref="AQ7:BB7"/>
    <mergeCell ref="BC7:BT7"/>
    <mergeCell ref="BU7:CG7"/>
    <mergeCell ref="A8:AJ8"/>
    <mergeCell ref="AK8:AP8"/>
    <mergeCell ref="AQ8:BB8"/>
    <mergeCell ref="BC8:BT8"/>
    <mergeCell ref="CH7:CW7"/>
    <mergeCell ref="EX14:FJ14"/>
    <mergeCell ref="A14:AJ14"/>
    <mergeCell ref="AK14:AP14"/>
    <mergeCell ref="AQ14:BB14"/>
    <mergeCell ref="BC14:BT14"/>
    <mergeCell ref="A12:AJ12"/>
    <mergeCell ref="AK12:AP12"/>
    <mergeCell ref="AQ12:BB12"/>
    <mergeCell ref="EX13:FJ13"/>
    <mergeCell ref="EX12:FJ12"/>
    <mergeCell ref="DK12:DW12"/>
    <mergeCell ref="DX15:EJ15"/>
    <mergeCell ref="EK14:EW14"/>
    <mergeCell ref="DX13:EJ13"/>
    <mergeCell ref="EK13:EW13"/>
    <mergeCell ref="EX15:FJ15"/>
    <mergeCell ref="DK13:DW13"/>
    <mergeCell ref="CX14:DJ14"/>
    <mergeCell ref="DK14:DW14"/>
    <mergeCell ref="EK15:EW15"/>
    <mergeCell ref="EK12:EW12"/>
    <mergeCell ref="A16:AJ16"/>
    <mergeCell ref="AK16:AP16"/>
    <mergeCell ref="AQ16:BB16"/>
    <mergeCell ref="BC16:BT16"/>
    <mergeCell ref="BU16:CG16"/>
    <mergeCell ref="CH16:CW16"/>
    <mergeCell ref="CX16:DJ16"/>
    <mergeCell ref="A15:AJ15"/>
    <mergeCell ref="AK15:AP15"/>
    <mergeCell ref="BU22:CG22"/>
    <mergeCell ref="EK20:EW20"/>
    <mergeCell ref="A17:AJ17"/>
    <mergeCell ref="AK17:AP17"/>
    <mergeCell ref="AQ17:BB17"/>
    <mergeCell ref="BC17:BT17"/>
    <mergeCell ref="CH17:CW17"/>
    <mergeCell ref="EK17:EW17"/>
    <mergeCell ref="DK17:DW17"/>
    <mergeCell ref="BU17:CG17"/>
    <mergeCell ref="EK21:EW21"/>
    <mergeCell ref="EK22:EW22"/>
    <mergeCell ref="EK19:EW19"/>
    <mergeCell ref="BU19:CG19"/>
    <mergeCell ref="BU21:CG21"/>
    <mergeCell ref="CH21:CW21"/>
    <mergeCell ref="CH18:CW18"/>
    <mergeCell ref="EX18:FJ18"/>
    <mergeCell ref="EX20:FJ20"/>
    <mergeCell ref="AK42:AP42"/>
    <mergeCell ref="CX42:DJ42"/>
    <mergeCell ref="AQ42:BB42"/>
    <mergeCell ref="BC42:BT42"/>
    <mergeCell ref="BU42:CG42"/>
    <mergeCell ref="CX39:DJ39"/>
    <mergeCell ref="CH42:CW42"/>
    <mergeCell ref="BC39:BT39"/>
    <mergeCell ref="DX17:EJ17"/>
    <mergeCell ref="EK18:EW18"/>
    <mergeCell ref="AK38:AP38"/>
    <mergeCell ref="EX16:FJ16"/>
    <mergeCell ref="DK18:DW18"/>
    <mergeCell ref="EX21:FJ21"/>
    <mergeCell ref="DK21:DW21"/>
    <mergeCell ref="DX21:EJ21"/>
    <mergeCell ref="BC25:BT25"/>
    <mergeCell ref="EX17:FJ17"/>
    <mergeCell ref="DK23:DW23"/>
    <mergeCell ref="EK25:EW25"/>
    <mergeCell ref="DK25:DW25"/>
    <mergeCell ref="DX26:EJ26"/>
    <mergeCell ref="CX20:DJ20"/>
    <mergeCell ref="EX19:FJ19"/>
    <mergeCell ref="DK20:DW20"/>
    <mergeCell ref="DK19:DW19"/>
    <mergeCell ref="DX19:EJ19"/>
    <mergeCell ref="DX20:EJ20"/>
    <mergeCell ref="CH20:CW20"/>
    <mergeCell ref="AQ38:BB38"/>
    <mergeCell ref="AK40:AP40"/>
    <mergeCell ref="AQ28:BB28"/>
    <mergeCell ref="AK26:AP26"/>
    <mergeCell ref="BC23:BT23"/>
    <mergeCell ref="BU23:CG23"/>
    <mergeCell ref="CH32:CW32"/>
    <mergeCell ref="CH36:CW36"/>
    <mergeCell ref="BU31:CG31"/>
    <mergeCell ref="EK42:EW42"/>
    <mergeCell ref="EK39:EW39"/>
    <mergeCell ref="A2:FJ2"/>
    <mergeCell ref="AQ30:BB30"/>
    <mergeCell ref="DK26:DW26"/>
    <mergeCell ref="CX24:DJ24"/>
    <mergeCell ref="A26:AJ26"/>
    <mergeCell ref="DK28:DW28"/>
    <mergeCell ref="EX26:FJ26"/>
    <mergeCell ref="DX18:EJ18"/>
    <mergeCell ref="EX42:FJ42"/>
    <mergeCell ref="A42:AJ42"/>
    <mergeCell ref="BU28:CG28"/>
    <mergeCell ref="DX30:EJ30"/>
    <mergeCell ref="A28:AJ28"/>
    <mergeCell ref="DK29:DW29"/>
    <mergeCell ref="DK42:DW42"/>
    <mergeCell ref="DX42:EJ42"/>
    <mergeCell ref="EK32:EW32"/>
    <mergeCell ref="CH39:CW39"/>
    <mergeCell ref="BU8:CG8"/>
    <mergeCell ref="AQ31:BB31"/>
    <mergeCell ref="EX32:FJ32"/>
    <mergeCell ref="EK33:EW33"/>
    <mergeCell ref="CX35:DJ35"/>
    <mergeCell ref="BU40:CG40"/>
    <mergeCell ref="CH40:CW40"/>
    <mergeCell ref="CX40:DJ40"/>
    <mergeCell ref="CX36:DJ36"/>
    <mergeCell ref="CH33:CW33"/>
    <mergeCell ref="CX33:DJ33"/>
    <mergeCell ref="EX37:FJ37"/>
    <mergeCell ref="BU41:CG41"/>
    <mergeCell ref="BU30:CG30"/>
    <mergeCell ref="BC40:BT40"/>
    <mergeCell ref="CH8:CW8"/>
    <mergeCell ref="CX8:DJ8"/>
    <mergeCell ref="CX9:DJ9"/>
    <mergeCell ref="CX10:DJ10"/>
    <mergeCell ref="CX11:DJ11"/>
    <mergeCell ref="CX17:DJ17"/>
    <mergeCell ref="A41:AJ41"/>
    <mergeCell ref="AK41:AP41"/>
    <mergeCell ref="AQ41:BB41"/>
    <mergeCell ref="A39:AJ39"/>
    <mergeCell ref="BC41:BT41"/>
    <mergeCell ref="AQ40:BB40"/>
    <mergeCell ref="A40:AJ40"/>
    <mergeCell ref="AK39:AP39"/>
    <mergeCell ref="AQ39:BB39"/>
    <mergeCell ref="CH23:CW23"/>
    <mergeCell ref="CH24:CW24"/>
    <mergeCell ref="BC28:BT28"/>
    <mergeCell ref="CH28:CW28"/>
    <mergeCell ref="BU35:CG35"/>
    <mergeCell ref="BC35:BT35"/>
    <mergeCell ref="BU29:CG29"/>
    <mergeCell ref="BU34:CG34"/>
    <mergeCell ref="CH34:CW34"/>
    <mergeCell ref="BU33:CG33"/>
    <mergeCell ref="AQ29:BB29"/>
    <mergeCell ref="DK22:DW22"/>
    <mergeCell ref="DX22:EJ22"/>
    <mergeCell ref="BU39:CG39"/>
    <mergeCell ref="CX29:DJ29"/>
    <mergeCell ref="BU36:CG36"/>
    <mergeCell ref="DK32:DW32"/>
    <mergeCell ref="AQ23:BB23"/>
    <mergeCell ref="CH30:CW30"/>
    <mergeCell ref="CX30:DJ30"/>
    <mergeCell ref="EX23:FJ23"/>
    <mergeCell ref="EX22:FJ22"/>
    <mergeCell ref="EK23:EW23"/>
    <mergeCell ref="DX23:EJ23"/>
    <mergeCell ref="EK29:EW29"/>
    <mergeCell ref="DX29:EJ29"/>
    <mergeCell ref="DX24:EJ24"/>
    <mergeCell ref="EK28:EW28"/>
    <mergeCell ref="EK26:EW26"/>
    <mergeCell ref="DK8:DW8"/>
    <mergeCell ref="DX8:EJ8"/>
    <mergeCell ref="EK8:EW8"/>
    <mergeCell ref="CH29:CW29"/>
    <mergeCell ref="EK27:EW27"/>
    <mergeCell ref="DK24:DW24"/>
    <mergeCell ref="DX16:EJ16"/>
    <mergeCell ref="CX23:DJ23"/>
    <mergeCell ref="CX22:DJ22"/>
    <mergeCell ref="CH27:CW27"/>
    <mergeCell ref="DK30:DW30"/>
    <mergeCell ref="CH31:CW31"/>
    <mergeCell ref="EX8:FJ8"/>
    <mergeCell ref="DK9:DW9"/>
    <mergeCell ref="DX9:EJ9"/>
    <mergeCell ref="EK9:EW9"/>
    <mergeCell ref="EX9:FJ9"/>
    <mergeCell ref="EX24:FJ24"/>
    <mergeCell ref="EK24:EW24"/>
    <mergeCell ref="EK16:EW16"/>
  </mergeCells>
  <printOptions/>
  <pageMargins left="0.3937007874015748" right="0.15748031496062992" top="0.7874015748031497" bottom="0.2755905511811024" header="0.1968503937007874" footer="0.1968503937007874"/>
  <pageSetup fitToHeight="7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74"/>
  <sheetViews>
    <sheetView tabSelected="1" zoomScalePageLayoutView="0" workbookViewId="0" topLeftCell="A1">
      <pane xSplit="47" ySplit="5" topLeftCell="AV6" activePane="bottomRight" state="frozen"/>
      <selection pane="topLeft" activeCell="A1" sqref="A1"/>
      <selection pane="topRight" activeCell="AV1" sqref="AV1"/>
      <selection pane="bottomLeft" activeCell="A6" sqref="A6"/>
      <selection pane="bottomRight" activeCell="A3" sqref="A3:AO4"/>
    </sheetView>
  </sheetViews>
  <sheetFormatPr defaultColWidth="0.875" defaultRowHeight="12.75"/>
  <cols>
    <col min="1" max="1" width="2.375" style="1" customWidth="1"/>
    <col min="2" max="6" width="0.875" style="1" customWidth="1"/>
    <col min="7" max="7" width="2.125" style="1" customWidth="1"/>
    <col min="8" max="8" width="0.875" style="1" customWidth="1"/>
    <col min="9" max="9" width="2.75390625" style="1" customWidth="1"/>
    <col min="10" max="12" width="0.875" style="1" customWidth="1"/>
    <col min="13" max="13" width="3.25390625" style="1" customWidth="1"/>
    <col min="14" max="23" width="0.875" style="1" customWidth="1"/>
    <col min="24" max="24" width="5.00390625" style="1" customWidth="1"/>
    <col min="25" max="27" width="0.875" style="1" customWidth="1"/>
    <col min="28" max="28" width="2.375" style="1" customWidth="1"/>
    <col min="29" max="29" width="0.875" style="1" customWidth="1"/>
    <col min="30" max="30" width="2.875" style="1" customWidth="1"/>
    <col min="31" max="31" width="3.00390625" style="1" customWidth="1"/>
    <col min="32" max="32" width="0.875" style="1" customWidth="1"/>
    <col min="33" max="33" width="4.00390625" style="1" customWidth="1"/>
    <col min="34" max="36" width="0.875" style="1" customWidth="1"/>
    <col min="37" max="37" width="5.625" style="1" customWidth="1"/>
    <col min="38" max="50" width="0.875" style="1" customWidth="1"/>
    <col min="51" max="51" width="4.25390625" style="1" customWidth="1"/>
    <col min="52" max="53" width="0.875" style="1" customWidth="1"/>
    <col min="54" max="54" width="3.00390625" style="1" customWidth="1"/>
    <col min="55" max="61" width="0.875" style="1" customWidth="1"/>
    <col min="62" max="62" width="0.37109375" style="1" customWidth="1"/>
    <col min="63" max="63" width="7.375" style="1" customWidth="1"/>
    <col min="64" max="89" width="0.875" style="1" customWidth="1"/>
    <col min="90" max="90" width="2.25390625" style="1" customWidth="1"/>
    <col min="91" max="99" width="0.875" style="1" customWidth="1"/>
    <col min="100" max="100" width="2.75390625" style="1" customWidth="1"/>
    <col min="101" max="111" width="0.875" style="1" customWidth="1"/>
    <col min="112" max="112" width="2.125" style="1" customWidth="1"/>
    <col min="113" max="114" width="0.875" style="1" customWidth="1"/>
    <col min="115" max="115" width="1.25" style="1" customWidth="1"/>
    <col min="116" max="116" width="0.875" style="1" customWidth="1"/>
    <col min="117" max="117" width="3.125" style="1" customWidth="1"/>
    <col min="118" max="125" width="0.875" style="1" customWidth="1"/>
    <col min="126" max="126" width="2.25390625" style="1" customWidth="1"/>
    <col min="127" max="127" width="2.125" style="1" customWidth="1"/>
    <col min="128" max="128" width="0.875" style="1" hidden="1" customWidth="1"/>
    <col min="129" max="129" width="0.875" style="1" customWidth="1"/>
    <col min="130" max="130" width="0.2421875" style="1" customWidth="1"/>
    <col min="131" max="132" width="0.875" style="1" hidden="1" customWidth="1"/>
    <col min="133" max="133" width="0.875" style="1" customWidth="1"/>
    <col min="134" max="134" width="1.875" style="1" customWidth="1"/>
    <col min="135" max="139" width="0.875" style="1" customWidth="1"/>
    <col min="140" max="140" width="1.75390625" style="1" customWidth="1"/>
    <col min="141" max="144" width="0.875" style="1" customWidth="1"/>
    <col min="145" max="145" width="1.875" style="1" customWidth="1"/>
    <col min="146" max="146" width="2.875" style="1" customWidth="1"/>
    <col min="147" max="148" width="0.875" style="1" customWidth="1"/>
    <col min="149" max="149" width="2.75390625" style="1" customWidth="1"/>
    <col min="150" max="154" width="0.875" style="1" customWidth="1"/>
    <col min="155" max="155" width="2.25390625" style="1" customWidth="1"/>
    <col min="156" max="160" width="0.875" style="1" customWidth="1"/>
    <col min="161" max="161" width="1.37890625" style="1" customWidth="1"/>
    <col min="162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55</v>
      </c>
    </row>
    <row r="2" spans="1:166" ht="19.5" customHeight="1">
      <c r="A2" s="50" t="s">
        <v>66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</row>
    <row r="3" spans="1:166" ht="11.25" customHeight="1">
      <c r="A3" s="43" t="s">
        <v>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4"/>
      <c r="AP3" s="95" t="s">
        <v>17</v>
      </c>
      <c r="AQ3" s="43"/>
      <c r="AR3" s="43"/>
      <c r="AS3" s="43"/>
      <c r="AT3" s="43"/>
      <c r="AU3" s="44"/>
      <c r="AV3" s="95" t="s">
        <v>67</v>
      </c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4"/>
      <c r="BL3" s="95" t="s">
        <v>53</v>
      </c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4"/>
      <c r="CF3" s="92" t="s">
        <v>18</v>
      </c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4"/>
      <c r="ET3" s="95" t="s">
        <v>22</v>
      </c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</row>
    <row r="4" spans="1:166" ht="33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6"/>
      <c r="AP4" s="96"/>
      <c r="AQ4" s="45"/>
      <c r="AR4" s="45"/>
      <c r="AS4" s="45"/>
      <c r="AT4" s="45"/>
      <c r="AU4" s="46"/>
      <c r="AV4" s="96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6"/>
      <c r="BL4" s="96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6"/>
      <c r="CF4" s="93" t="s">
        <v>74</v>
      </c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4"/>
      <c r="CW4" s="92" t="s">
        <v>19</v>
      </c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4"/>
      <c r="DN4" s="92" t="s">
        <v>20</v>
      </c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4"/>
      <c r="EE4" s="92" t="s">
        <v>21</v>
      </c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4"/>
      <c r="ET4" s="96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</row>
    <row r="5" spans="1:166" ht="12" thickBot="1">
      <c r="A5" s="80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1"/>
      <c r="AP5" s="55">
        <v>2</v>
      </c>
      <c r="AQ5" s="56"/>
      <c r="AR5" s="56"/>
      <c r="AS5" s="56"/>
      <c r="AT5" s="56"/>
      <c r="AU5" s="57"/>
      <c r="AV5" s="55">
        <v>3</v>
      </c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7"/>
      <c r="BL5" s="55">
        <v>4</v>
      </c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7"/>
      <c r="CF5" s="55">
        <v>5</v>
      </c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7"/>
      <c r="CW5" s="55">
        <v>6</v>
      </c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7"/>
      <c r="DN5" s="55">
        <v>7</v>
      </c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7"/>
      <c r="EE5" s="55">
        <v>8</v>
      </c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7"/>
      <c r="ET5" s="55">
        <v>9</v>
      </c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</row>
    <row r="6" spans="1:166" ht="17.25" customHeight="1">
      <c r="A6" s="266" t="s">
        <v>70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7"/>
      <c r="AP6" s="268" t="s">
        <v>34</v>
      </c>
      <c r="AQ6" s="269"/>
      <c r="AR6" s="269"/>
      <c r="AS6" s="269"/>
      <c r="AT6" s="269"/>
      <c r="AU6" s="269"/>
      <c r="AV6" s="85" t="s">
        <v>39</v>
      </c>
      <c r="AW6" s="85"/>
      <c r="AX6" s="85"/>
      <c r="AY6" s="85"/>
      <c r="AZ6" s="85"/>
      <c r="BA6" s="85"/>
      <c r="BB6" s="85"/>
      <c r="BC6" s="85"/>
      <c r="BD6" s="85"/>
      <c r="BE6" s="86"/>
      <c r="BF6" s="87"/>
      <c r="BG6" s="87"/>
      <c r="BH6" s="87"/>
      <c r="BI6" s="87"/>
      <c r="BJ6" s="87"/>
      <c r="BK6" s="88"/>
      <c r="BL6" s="261">
        <f>SUM(BL7,BL39,BL43)</f>
        <v>-790126000</v>
      </c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>
        <f>SUM(CF7,CF39,CF51)</f>
        <v>-104821866.84000002</v>
      </c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>
        <f>SUM(CW7,CW43,CW51)</f>
        <v>0</v>
      </c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261"/>
      <c r="DK6" s="261"/>
      <c r="DL6" s="261"/>
      <c r="DM6" s="261"/>
      <c r="DN6" s="271">
        <v>0</v>
      </c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3"/>
      <c r="EE6" s="261">
        <f>SUM(CF6,CW6,DN6)</f>
        <v>-104821866.84000002</v>
      </c>
      <c r="EF6" s="261"/>
      <c r="EG6" s="261"/>
      <c r="EH6" s="261"/>
      <c r="EI6" s="261"/>
      <c r="EJ6" s="261"/>
      <c r="EK6" s="261"/>
      <c r="EL6" s="261"/>
      <c r="EM6" s="261"/>
      <c r="EN6" s="261"/>
      <c r="EO6" s="261"/>
      <c r="EP6" s="261"/>
      <c r="EQ6" s="261"/>
      <c r="ER6" s="261"/>
      <c r="ES6" s="261"/>
      <c r="ET6" s="261">
        <f>SUM(BL6,-EE6)</f>
        <v>-685304133.16</v>
      </c>
      <c r="EU6" s="261"/>
      <c r="EV6" s="261"/>
      <c r="EW6" s="261"/>
      <c r="EX6" s="261"/>
      <c r="EY6" s="261"/>
      <c r="EZ6" s="261"/>
      <c r="FA6" s="261"/>
      <c r="FB6" s="261"/>
      <c r="FC6" s="261"/>
      <c r="FD6" s="261"/>
      <c r="FE6" s="261"/>
      <c r="FF6" s="261"/>
      <c r="FG6" s="261"/>
      <c r="FH6" s="261"/>
      <c r="FI6" s="261"/>
      <c r="FJ6" s="270"/>
    </row>
    <row r="7" spans="1:166" ht="12.75" customHeight="1">
      <c r="A7" s="176" t="s">
        <v>16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7"/>
      <c r="AP7" s="64" t="s">
        <v>35</v>
      </c>
      <c r="AQ7" s="65"/>
      <c r="AR7" s="65"/>
      <c r="AS7" s="65"/>
      <c r="AT7" s="65"/>
      <c r="AU7" s="237"/>
      <c r="AV7" s="260" t="s">
        <v>39</v>
      </c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80"/>
      <c r="BL7" s="254">
        <f>SUM(BL10,BL13,BL17,BL22,BL25,BL29)</f>
        <v>-790126000</v>
      </c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62"/>
      <c r="CF7" s="254">
        <f>SUM(CF10,CF13,CF17,CF22,CF25,CF29)</f>
        <v>4169101.02</v>
      </c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62"/>
      <c r="CW7" s="139">
        <v>0</v>
      </c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1"/>
      <c r="DN7" s="254">
        <v>0</v>
      </c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62"/>
      <c r="EE7" s="254">
        <f>SUM(CF7:ED8)</f>
        <v>4169101.02</v>
      </c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62"/>
      <c r="ET7" s="254">
        <f>SUM(BL7,-EE7)</f>
        <v>-794295101.02</v>
      </c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  <c r="FJ7" s="256"/>
    </row>
    <row r="8" spans="1:166" ht="12.75" customHeight="1">
      <c r="A8" s="160" t="s">
        <v>115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1"/>
      <c r="AP8" s="73"/>
      <c r="AQ8" s="74"/>
      <c r="AR8" s="74"/>
      <c r="AS8" s="74"/>
      <c r="AT8" s="74"/>
      <c r="AU8" s="264"/>
      <c r="AV8" s="265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82"/>
      <c r="BL8" s="257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63"/>
      <c r="CF8" s="257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63"/>
      <c r="CW8" s="142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4"/>
      <c r="DN8" s="257"/>
      <c r="DO8" s="258"/>
      <c r="DP8" s="258"/>
      <c r="DQ8" s="258"/>
      <c r="DR8" s="258"/>
      <c r="DS8" s="258"/>
      <c r="DT8" s="258"/>
      <c r="DU8" s="258"/>
      <c r="DV8" s="258"/>
      <c r="DW8" s="258"/>
      <c r="DX8" s="258"/>
      <c r="DY8" s="258"/>
      <c r="DZ8" s="258"/>
      <c r="EA8" s="258"/>
      <c r="EB8" s="258"/>
      <c r="EC8" s="258"/>
      <c r="ED8" s="263"/>
      <c r="EE8" s="257"/>
      <c r="EF8" s="258"/>
      <c r="EG8" s="258"/>
      <c r="EH8" s="258"/>
      <c r="EI8" s="258"/>
      <c r="EJ8" s="258"/>
      <c r="EK8" s="258"/>
      <c r="EL8" s="258"/>
      <c r="EM8" s="258"/>
      <c r="EN8" s="258"/>
      <c r="EO8" s="258"/>
      <c r="EP8" s="258"/>
      <c r="EQ8" s="258"/>
      <c r="ER8" s="258"/>
      <c r="ES8" s="263"/>
      <c r="ET8" s="257"/>
      <c r="EU8" s="258"/>
      <c r="EV8" s="258"/>
      <c r="EW8" s="258"/>
      <c r="EX8" s="258"/>
      <c r="EY8" s="258"/>
      <c r="EZ8" s="258"/>
      <c r="FA8" s="258"/>
      <c r="FB8" s="258"/>
      <c r="FC8" s="258"/>
      <c r="FD8" s="258"/>
      <c r="FE8" s="258"/>
      <c r="FF8" s="258"/>
      <c r="FG8" s="258"/>
      <c r="FH8" s="258"/>
      <c r="FI8" s="258"/>
      <c r="FJ8" s="259"/>
    </row>
    <row r="9" spans="1:166" ht="12" customHeight="1">
      <c r="A9" s="204" t="s">
        <v>36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5"/>
      <c r="AP9" s="64"/>
      <c r="AQ9" s="65"/>
      <c r="AR9" s="65"/>
      <c r="AS9" s="65"/>
      <c r="AT9" s="65"/>
      <c r="AU9" s="237"/>
      <c r="AV9" s="260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80"/>
      <c r="BL9" s="139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1"/>
      <c r="CF9" s="139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1"/>
      <c r="CW9" s="139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1"/>
      <c r="DN9" s="139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1"/>
      <c r="EE9" s="139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1"/>
      <c r="ET9" s="139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58"/>
    </row>
    <row r="10" spans="1:166" ht="27" customHeight="1">
      <c r="A10" s="246" t="s">
        <v>218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52"/>
      <c r="AP10" s="47" t="s">
        <v>35</v>
      </c>
      <c r="AQ10" s="48"/>
      <c r="AR10" s="48"/>
      <c r="AS10" s="48"/>
      <c r="AT10" s="48"/>
      <c r="AU10" s="253"/>
      <c r="AV10" s="243" t="s">
        <v>219</v>
      </c>
      <c r="AW10" s="243"/>
      <c r="AX10" s="243"/>
      <c r="AY10" s="243"/>
      <c r="AZ10" s="243"/>
      <c r="BA10" s="243"/>
      <c r="BB10" s="243"/>
      <c r="BC10" s="243"/>
      <c r="BD10" s="243"/>
      <c r="BE10" s="227"/>
      <c r="BF10" s="244"/>
      <c r="BG10" s="244"/>
      <c r="BH10" s="244"/>
      <c r="BI10" s="244"/>
      <c r="BJ10" s="244"/>
      <c r="BK10" s="245"/>
      <c r="BL10" s="224">
        <f>SUM(BL11:CE11)</f>
        <v>-55000000</v>
      </c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>
        <f>CF11</f>
        <v>0</v>
      </c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6">
        <v>0</v>
      </c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>
        <v>0</v>
      </c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4">
        <f aca="true" t="shared" si="0" ref="EE10:EE38">SUM(CF10)</f>
        <v>0</v>
      </c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>
        <v>0</v>
      </c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4"/>
      <c r="FG10" s="224"/>
      <c r="FH10" s="224"/>
      <c r="FI10" s="224"/>
      <c r="FJ10" s="225"/>
    </row>
    <row r="11" spans="1:166" ht="41.25" customHeight="1">
      <c r="A11" s="246" t="s">
        <v>118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52"/>
      <c r="AP11" s="47" t="s">
        <v>35</v>
      </c>
      <c r="AQ11" s="48"/>
      <c r="AR11" s="48"/>
      <c r="AS11" s="48"/>
      <c r="AT11" s="48"/>
      <c r="AU11" s="253"/>
      <c r="AV11" s="243" t="s">
        <v>116</v>
      </c>
      <c r="AW11" s="243"/>
      <c r="AX11" s="243"/>
      <c r="AY11" s="243"/>
      <c r="AZ11" s="243"/>
      <c r="BA11" s="243"/>
      <c r="BB11" s="243"/>
      <c r="BC11" s="243"/>
      <c r="BD11" s="243"/>
      <c r="BE11" s="227"/>
      <c r="BF11" s="244"/>
      <c r="BG11" s="244"/>
      <c r="BH11" s="244"/>
      <c r="BI11" s="244"/>
      <c r="BJ11" s="244"/>
      <c r="BK11" s="245"/>
      <c r="BL11" s="224">
        <f>SUM(BL12:CE12)</f>
        <v>-55000000</v>
      </c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>
        <f>CF12</f>
        <v>0</v>
      </c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6">
        <v>0</v>
      </c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>
        <v>0</v>
      </c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4">
        <f t="shared" si="0"/>
        <v>0</v>
      </c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>
        <v>0</v>
      </c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4"/>
      <c r="FF11" s="224"/>
      <c r="FG11" s="224"/>
      <c r="FH11" s="224"/>
      <c r="FI11" s="224"/>
      <c r="FJ11" s="225"/>
    </row>
    <row r="12" spans="1:166" ht="30" customHeight="1">
      <c r="A12" s="129" t="s">
        <v>135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251"/>
      <c r="AP12" s="47" t="s">
        <v>35</v>
      </c>
      <c r="AQ12" s="48"/>
      <c r="AR12" s="48"/>
      <c r="AS12" s="48"/>
      <c r="AT12" s="48"/>
      <c r="AU12" s="253"/>
      <c r="AV12" s="217" t="s">
        <v>136</v>
      </c>
      <c r="AW12" s="217"/>
      <c r="AX12" s="217"/>
      <c r="AY12" s="217"/>
      <c r="AZ12" s="217"/>
      <c r="BA12" s="217"/>
      <c r="BB12" s="217"/>
      <c r="BC12" s="217"/>
      <c r="BD12" s="217"/>
      <c r="BE12" s="218"/>
      <c r="BF12" s="219"/>
      <c r="BG12" s="219"/>
      <c r="BH12" s="219"/>
      <c r="BI12" s="219"/>
      <c r="BJ12" s="219"/>
      <c r="BK12" s="220"/>
      <c r="BL12" s="127">
        <v>-55000000</v>
      </c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>
        <v>0</v>
      </c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35">
        <v>0</v>
      </c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>
        <v>0</v>
      </c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27">
        <f t="shared" si="0"/>
        <v>0</v>
      </c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>
        <f>SUM(BL12,-EE12)</f>
        <v>-55000000</v>
      </c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8"/>
    </row>
    <row r="13" spans="1:166" ht="30" customHeight="1">
      <c r="A13" s="246" t="s">
        <v>220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52"/>
      <c r="AP13" s="47" t="s">
        <v>35</v>
      </c>
      <c r="AQ13" s="48"/>
      <c r="AR13" s="48"/>
      <c r="AS13" s="48"/>
      <c r="AT13" s="48"/>
      <c r="AU13" s="253"/>
      <c r="AV13" s="243" t="s">
        <v>221</v>
      </c>
      <c r="AW13" s="243"/>
      <c r="AX13" s="243"/>
      <c r="AY13" s="243"/>
      <c r="AZ13" s="243"/>
      <c r="BA13" s="243"/>
      <c r="BB13" s="243"/>
      <c r="BC13" s="243"/>
      <c r="BD13" s="243"/>
      <c r="BE13" s="227"/>
      <c r="BF13" s="244"/>
      <c r="BG13" s="244"/>
      <c r="BH13" s="244"/>
      <c r="BI13" s="244"/>
      <c r="BJ13" s="244"/>
      <c r="BK13" s="245"/>
      <c r="BL13" s="224">
        <f>BL14</f>
        <v>0</v>
      </c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>
        <f>SUM(CF14:CV15)</f>
        <v>0</v>
      </c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6">
        <v>0</v>
      </c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>
        <v>0</v>
      </c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4">
        <f t="shared" si="0"/>
        <v>0</v>
      </c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>
        <v>0</v>
      </c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224"/>
      <c r="FG13" s="224"/>
      <c r="FH13" s="224"/>
      <c r="FI13" s="224"/>
      <c r="FJ13" s="225"/>
    </row>
    <row r="14" spans="1:166" ht="25.5" customHeight="1">
      <c r="A14" s="246" t="s">
        <v>243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52"/>
      <c r="AP14" s="47" t="s">
        <v>35</v>
      </c>
      <c r="AQ14" s="48"/>
      <c r="AR14" s="48"/>
      <c r="AS14" s="48"/>
      <c r="AT14" s="48"/>
      <c r="AU14" s="253"/>
      <c r="AV14" s="243" t="s">
        <v>92</v>
      </c>
      <c r="AW14" s="243"/>
      <c r="AX14" s="243"/>
      <c r="AY14" s="243"/>
      <c r="AZ14" s="243"/>
      <c r="BA14" s="243"/>
      <c r="BB14" s="243"/>
      <c r="BC14" s="243"/>
      <c r="BD14" s="243"/>
      <c r="BE14" s="227"/>
      <c r="BF14" s="244"/>
      <c r="BG14" s="244"/>
      <c r="BH14" s="244"/>
      <c r="BI14" s="244"/>
      <c r="BJ14" s="244"/>
      <c r="BK14" s="245"/>
      <c r="BL14" s="224">
        <f>SUM(BL15:CE16)</f>
        <v>0</v>
      </c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>
        <f>SUM(CF15:CV16)</f>
        <v>0</v>
      </c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6">
        <v>0</v>
      </c>
      <c r="CX14" s="226"/>
      <c r="CY14" s="226"/>
      <c r="CZ14" s="226"/>
      <c r="DA14" s="226"/>
      <c r="DB14" s="226"/>
      <c r="DC14" s="226"/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>
        <v>0</v>
      </c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4">
        <f t="shared" si="0"/>
        <v>0</v>
      </c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>
        <v>0</v>
      </c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4"/>
      <c r="FF14" s="224"/>
      <c r="FG14" s="224"/>
      <c r="FH14" s="224"/>
      <c r="FI14" s="224"/>
      <c r="FJ14" s="225"/>
    </row>
    <row r="15" spans="1:166" ht="26.25" customHeight="1">
      <c r="A15" s="129" t="s">
        <v>93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251"/>
      <c r="AP15" s="47" t="s">
        <v>35</v>
      </c>
      <c r="AQ15" s="48"/>
      <c r="AR15" s="48"/>
      <c r="AS15" s="48"/>
      <c r="AT15" s="48"/>
      <c r="AU15" s="253"/>
      <c r="AV15" s="217" t="s">
        <v>94</v>
      </c>
      <c r="AW15" s="217"/>
      <c r="AX15" s="217"/>
      <c r="AY15" s="217"/>
      <c r="AZ15" s="217"/>
      <c r="BA15" s="217"/>
      <c r="BB15" s="217"/>
      <c r="BC15" s="217"/>
      <c r="BD15" s="217"/>
      <c r="BE15" s="218"/>
      <c r="BF15" s="219"/>
      <c r="BG15" s="219"/>
      <c r="BH15" s="219"/>
      <c r="BI15" s="219"/>
      <c r="BJ15" s="219"/>
      <c r="BK15" s="220"/>
      <c r="BL15" s="127">
        <v>1000000000</v>
      </c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>
        <v>0</v>
      </c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35">
        <v>0</v>
      </c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>
        <v>0</v>
      </c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27">
        <f t="shared" si="0"/>
        <v>0</v>
      </c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>
        <f>SUM(BL15,-EE15)</f>
        <v>1000000000</v>
      </c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8"/>
    </row>
    <row r="16" spans="1:166" ht="27" customHeight="1">
      <c r="A16" s="129" t="s">
        <v>117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251"/>
      <c r="AP16" s="130" t="s">
        <v>35</v>
      </c>
      <c r="AQ16" s="131"/>
      <c r="AR16" s="131"/>
      <c r="AS16" s="131"/>
      <c r="AT16" s="131"/>
      <c r="AU16" s="131"/>
      <c r="AV16" s="217" t="s">
        <v>95</v>
      </c>
      <c r="AW16" s="217"/>
      <c r="AX16" s="217"/>
      <c r="AY16" s="217"/>
      <c r="AZ16" s="217"/>
      <c r="BA16" s="217"/>
      <c r="BB16" s="217"/>
      <c r="BC16" s="217"/>
      <c r="BD16" s="217"/>
      <c r="BE16" s="218"/>
      <c r="BF16" s="219"/>
      <c r="BG16" s="219"/>
      <c r="BH16" s="219"/>
      <c r="BI16" s="219"/>
      <c r="BJ16" s="219"/>
      <c r="BK16" s="220"/>
      <c r="BL16" s="127">
        <v>-1000000000</v>
      </c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>
        <v>0</v>
      </c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35">
        <v>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>
        <v>0</v>
      </c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27">
        <f t="shared" si="0"/>
        <v>0</v>
      </c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>
        <f>SUM(BL16,-EE16)</f>
        <v>-1000000000</v>
      </c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8"/>
    </row>
    <row r="17" spans="1:166" ht="27" customHeight="1">
      <c r="A17" s="246" t="s">
        <v>222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52"/>
      <c r="AP17" s="247" t="s">
        <v>35</v>
      </c>
      <c r="AQ17" s="248"/>
      <c r="AR17" s="248"/>
      <c r="AS17" s="248"/>
      <c r="AT17" s="248"/>
      <c r="AU17" s="248"/>
      <c r="AV17" s="243" t="s">
        <v>223</v>
      </c>
      <c r="AW17" s="243"/>
      <c r="AX17" s="243"/>
      <c r="AY17" s="243"/>
      <c r="AZ17" s="243"/>
      <c r="BA17" s="243"/>
      <c r="BB17" s="243"/>
      <c r="BC17" s="243"/>
      <c r="BD17" s="243"/>
      <c r="BE17" s="227"/>
      <c r="BF17" s="244"/>
      <c r="BG17" s="244"/>
      <c r="BH17" s="244"/>
      <c r="BI17" s="244"/>
      <c r="BJ17" s="244"/>
      <c r="BK17" s="245"/>
      <c r="BL17" s="224">
        <f>BL19</f>
        <v>-1210753000</v>
      </c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>
        <f>SUM(CF18:CF19)</f>
        <v>0</v>
      </c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6">
        <v>0</v>
      </c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>
        <v>0</v>
      </c>
      <c r="DO17" s="226"/>
      <c r="DP17" s="226"/>
      <c r="DQ17" s="226"/>
      <c r="DR17" s="226"/>
      <c r="DS17" s="226"/>
      <c r="DT17" s="226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4">
        <f t="shared" si="0"/>
        <v>0</v>
      </c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>
        <v>0</v>
      </c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4"/>
      <c r="FF17" s="224"/>
      <c r="FG17" s="224"/>
      <c r="FH17" s="224"/>
      <c r="FI17" s="224"/>
      <c r="FJ17" s="225"/>
    </row>
    <row r="18" spans="1:166" ht="27" customHeight="1">
      <c r="A18" s="246" t="s">
        <v>224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52"/>
      <c r="AP18" s="247" t="s">
        <v>35</v>
      </c>
      <c r="AQ18" s="248"/>
      <c r="AR18" s="248"/>
      <c r="AS18" s="248"/>
      <c r="AT18" s="248"/>
      <c r="AU18" s="248"/>
      <c r="AV18" s="243" t="s">
        <v>225</v>
      </c>
      <c r="AW18" s="243"/>
      <c r="AX18" s="243"/>
      <c r="AY18" s="243"/>
      <c r="AZ18" s="243"/>
      <c r="BA18" s="243"/>
      <c r="BB18" s="243"/>
      <c r="BC18" s="243"/>
      <c r="BD18" s="243"/>
      <c r="BE18" s="227"/>
      <c r="BF18" s="244"/>
      <c r="BG18" s="244"/>
      <c r="BH18" s="244"/>
      <c r="BI18" s="244"/>
      <c r="BJ18" s="244"/>
      <c r="BK18" s="245"/>
      <c r="BL18" s="224">
        <f>BL19</f>
        <v>-1210753000</v>
      </c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>
        <f>SUM(CF19:CF20)</f>
        <v>0</v>
      </c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6">
        <v>0</v>
      </c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>
        <v>0</v>
      </c>
      <c r="DO18" s="226"/>
      <c r="DP18" s="226"/>
      <c r="DQ18" s="226"/>
      <c r="DR18" s="226"/>
      <c r="DS18" s="226"/>
      <c r="DT18" s="226"/>
      <c r="DU18" s="226"/>
      <c r="DV18" s="226"/>
      <c r="DW18" s="226"/>
      <c r="DX18" s="226"/>
      <c r="DY18" s="226"/>
      <c r="DZ18" s="226"/>
      <c r="EA18" s="226"/>
      <c r="EB18" s="226"/>
      <c r="EC18" s="226"/>
      <c r="ED18" s="226"/>
      <c r="EE18" s="224">
        <f t="shared" si="0"/>
        <v>0</v>
      </c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>
        <v>0</v>
      </c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4"/>
      <c r="FF18" s="224"/>
      <c r="FG18" s="224"/>
      <c r="FH18" s="224"/>
      <c r="FI18" s="224"/>
      <c r="FJ18" s="225"/>
    </row>
    <row r="19" spans="1:166" s="25" customFormat="1" ht="40.5" customHeight="1">
      <c r="A19" s="246" t="s">
        <v>96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7" t="s">
        <v>35</v>
      </c>
      <c r="AQ19" s="248"/>
      <c r="AR19" s="248"/>
      <c r="AS19" s="248"/>
      <c r="AT19" s="248"/>
      <c r="AU19" s="248"/>
      <c r="AV19" s="243" t="s">
        <v>226</v>
      </c>
      <c r="AW19" s="243"/>
      <c r="AX19" s="243"/>
      <c r="AY19" s="243"/>
      <c r="AZ19" s="243"/>
      <c r="BA19" s="243"/>
      <c r="BB19" s="243"/>
      <c r="BC19" s="243"/>
      <c r="BD19" s="243"/>
      <c r="BE19" s="227"/>
      <c r="BF19" s="244"/>
      <c r="BG19" s="244"/>
      <c r="BH19" s="244"/>
      <c r="BI19" s="244"/>
      <c r="BJ19" s="244"/>
      <c r="BK19" s="245"/>
      <c r="BL19" s="224">
        <f>SUM(BL20:CE21)</f>
        <v>-1210753000</v>
      </c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>
        <f>SUM(CF20:CF21)</f>
        <v>0</v>
      </c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6">
        <v>0</v>
      </c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>
        <v>0</v>
      </c>
      <c r="DO19" s="226"/>
      <c r="DP19" s="226"/>
      <c r="DQ19" s="226"/>
      <c r="DR19" s="226"/>
      <c r="DS19" s="226"/>
      <c r="DT19" s="226"/>
      <c r="DU19" s="226"/>
      <c r="DV19" s="226"/>
      <c r="DW19" s="226"/>
      <c r="DX19" s="226"/>
      <c r="DY19" s="226"/>
      <c r="DZ19" s="226"/>
      <c r="EA19" s="226"/>
      <c r="EB19" s="226"/>
      <c r="EC19" s="226"/>
      <c r="ED19" s="226"/>
      <c r="EE19" s="224">
        <f t="shared" si="0"/>
        <v>0</v>
      </c>
      <c r="EF19" s="224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  <c r="ET19" s="224">
        <v>0</v>
      </c>
      <c r="EU19" s="224"/>
      <c r="EV19" s="224"/>
      <c r="EW19" s="224"/>
      <c r="EX19" s="224"/>
      <c r="EY19" s="224"/>
      <c r="EZ19" s="224"/>
      <c r="FA19" s="224"/>
      <c r="FB19" s="224"/>
      <c r="FC19" s="224"/>
      <c r="FD19" s="224"/>
      <c r="FE19" s="224"/>
      <c r="FF19" s="224"/>
      <c r="FG19" s="224"/>
      <c r="FH19" s="224"/>
      <c r="FI19" s="224"/>
      <c r="FJ19" s="225"/>
    </row>
    <row r="20" spans="1:166" ht="39" customHeight="1">
      <c r="A20" s="129" t="s">
        <v>96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30" t="s">
        <v>35</v>
      </c>
      <c r="AQ20" s="131"/>
      <c r="AR20" s="131"/>
      <c r="AS20" s="131"/>
      <c r="AT20" s="131"/>
      <c r="AU20" s="131"/>
      <c r="AV20" s="217" t="s">
        <v>97</v>
      </c>
      <c r="AW20" s="217"/>
      <c r="AX20" s="217"/>
      <c r="AY20" s="217"/>
      <c r="AZ20" s="217"/>
      <c r="BA20" s="217"/>
      <c r="BB20" s="217"/>
      <c r="BC20" s="217"/>
      <c r="BD20" s="217"/>
      <c r="BE20" s="218"/>
      <c r="BF20" s="219"/>
      <c r="BG20" s="219"/>
      <c r="BH20" s="219"/>
      <c r="BI20" s="219"/>
      <c r="BJ20" s="219"/>
      <c r="BK20" s="220"/>
      <c r="BL20" s="127">
        <v>1000000000</v>
      </c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>
        <v>0</v>
      </c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35">
        <v>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>
        <v>0</v>
      </c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27">
        <f t="shared" si="0"/>
        <v>0</v>
      </c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>
        <f>SUM(BL20,-EE20)</f>
        <v>1000000000</v>
      </c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8"/>
    </row>
    <row r="21" spans="1:166" ht="37.5" customHeight="1">
      <c r="A21" s="129" t="s">
        <v>119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30" t="s">
        <v>35</v>
      </c>
      <c r="AQ21" s="131"/>
      <c r="AR21" s="131"/>
      <c r="AS21" s="131"/>
      <c r="AT21" s="131"/>
      <c r="AU21" s="131"/>
      <c r="AV21" s="217" t="s">
        <v>98</v>
      </c>
      <c r="AW21" s="217"/>
      <c r="AX21" s="217"/>
      <c r="AY21" s="217"/>
      <c r="AZ21" s="217"/>
      <c r="BA21" s="217"/>
      <c r="BB21" s="217"/>
      <c r="BC21" s="217"/>
      <c r="BD21" s="217"/>
      <c r="BE21" s="218"/>
      <c r="BF21" s="219"/>
      <c r="BG21" s="219"/>
      <c r="BH21" s="219"/>
      <c r="BI21" s="219"/>
      <c r="BJ21" s="219"/>
      <c r="BK21" s="220"/>
      <c r="BL21" s="127">
        <v>-2210753000</v>
      </c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>
        <v>0</v>
      </c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35">
        <v>0</v>
      </c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>
        <v>0</v>
      </c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27">
        <f t="shared" si="0"/>
        <v>0</v>
      </c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>
        <f>SUM(BL21,-EE21)</f>
        <v>-2210753000</v>
      </c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8"/>
    </row>
    <row r="22" spans="1:166" ht="30" customHeight="1">
      <c r="A22" s="246" t="s">
        <v>227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7" t="s">
        <v>35</v>
      </c>
      <c r="AQ22" s="248"/>
      <c r="AR22" s="248"/>
      <c r="AS22" s="248"/>
      <c r="AT22" s="248"/>
      <c r="AU22" s="248"/>
      <c r="AV22" s="276" t="s">
        <v>228</v>
      </c>
      <c r="AW22" s="276"/>
      <c r="AX22" s="276"/>
      <c r="AY22" s="276"/>
      <c r="AZ22" s="276"/>
      <c r="BA22" s="276"/>
      <c r="BB22" s="276"/>
      <c r="BC22" s="276"/>
      <c r="BD22" s="276"/>
      <c r="BE22" s="277"/>
      <c r="BF22" s="278"/>
      <c r="BG22" s="278"/>
      <c r="BH22" s="278"/>
      <c r="BI22" s="278"/>
      <c r="BJ22" s="278"/>
      <c r="BK22" s="279"/>
      <c r="BL22" s="224">
        <v>0</v>
      </c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>
        <f>CF24</f>
        <v>-17732.5</v>
      </c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6">
        <v>0</v>
      </c>
      <c r="CX22" s="226"/>
      <c r="CY22" s="226"/>
      <c r="CZ22" s="226"/>
      <c r="DA22" s="226"/>
      <c r="DB22" s="226"/>
      <c r="DC22" s="226"/>
      <c r="DD22" s="226"/>
      <c r="DE22" s="226"/>
      <c r="DF22" s="226"/>
      <c r="DG22" s="226"/>
      <c r="DH22" s="226"/>
      <c r="DI22" s="226"/>
      <c r="DJ22" s="226"/>
      <c r="DK22" s="226"/>
      <c r="DL22" s="226"/>
      <c r="DM22" s="226"/>
      <c r="DN22" s="226">
        <v>0</v>
      </c>
      <c r="DO22" s="226"/>
      <c r="DP22" s="226"/>
      <c r="DQ22" s="226"/>
      <c r="DR22" s="226"/>
      <c r="DS22" s="226"/>
      <c r="DT22" s="226"/>
      <c r="DU22" s="226"/>
      <c r="DV22" s="226"/>
      <c r="DW22" s="226"/>
      <c r="DX22" s="226"/>
      <c r="DY22" s="226"/>
      <c r="DZ22" s="226"/>
      <c r="EA22" s="226"/>
      <c r="EB22" s="226"/>
      <c r="EC22" s="226"/>
      <c r="ED22" s="226"/>
      <c r="EE22" s="224">
        <f t="shared" si="0"/>
        <v>-17732.5</v>
      </c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  <c r="ET22" s="224">
        <v>0</v>
      </c>
      <c r="EU22" s="224"/>
      <c r="EV22" s="224"/>
      <c r="EW22" s="224"/>
      <c r="EX22" s="224"/>
      <c r="EY22" s="224"/>
      <c r="EZ22" s="224"/>
      <c r="FA22" s="224"/>
      <c r="FB22" s="224"/>
      <c r="FC22" s="224"/>
      <c r="FD22" s="224"/>
      <c r="FE22" s="224"/>
      <c r="FF22" s="224"/>
      <c r="FG22" s="224"/>
      <c r="FH22" s="224"/>
      <c r="FI22" s="224"/>
      <c r="FJ22" s="225"/>
    </row>
    <row r="23" spans="1:166" ht="33.75" customHeight="1">
      <c r="A23" s="246" t="s">
        <v>184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7" t="s">
        <v>35</v>
      </c>
      <c r="AQ23" s="248"/>
      <c r="AR23" s="248"/>
      <c r="AS23" s="248"/>
      <c r="AT23" s="248"/>
      <c r="AU23" s="248"/>
      <c r="AV23" s="276" t="s">
        <v>229</v>
      </c>
      <c r="AW23" s="276"/>
      <c r="AX23" s="276"/>
      <c r="AY23" s="276"/>
      <c r="AZ23" s="276"/>
      <c r="BA23" s="276"/>
      <c r="BB23" s="276"/>
      <c r="BC23" s="276"/>
      <c r="BD23" s="276"/>
      <c r="BE23" s="277"/>
      <c r="BF23" s="278"/>
      <c r="BG23" s="278"/>
      <c r="BH23" s="278"/>
      <c r="BI23" s="278"/>
      <c r="BJ23" s="278"/>
      <c r="BK23" s="279"/>
      <c r="BL23" s="224">
        <v>0</v>
      </c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>
        <f>CF24</f>
        <v>-17732.5</v>
      </c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6">
        <v>0</v>
      </c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>
        <v>0</v>
      </c>
      <c r="DO23" s="226"/>
      <c r="DP23" s="226"/>
      <c r="DQ23" s="226"/>
      <c r="DR23" s="226"/>
      <c r="DS23" s="226"/>
      <c r="DT23" s="226"/>
      <c r="DU23" s="226"/>
      <c r="DV23" s="226"/>
      <c r="DW23" s="226"/>
      <c r="DX23" s="226"/>
      <c r="DY23" s="226"/>
      <c r="DZ23" s="226"/>
      <c r="EA23" s="226"/>
      <c r="EB23" s="226"/>
      <c r="EC23" s="226"/>
      <c r="ED23" s="226"/>
      <c r="EE23" s="224">
        <f t="shared" si="0"/>
        <v>-17732.5</v>
      </c>
      <c r="EF23" s="224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4"/>
      <c r="ET23" s="224">
        <v>0</v>
      </c>
      <c r="EU23" s="224"/>
      <c r="EV23" s="224"/>
      <c r="EW23" s="224"/>
      <c r="EX23" s="224"/>
      <c r="EY23" s="224"/>
      <c r="EZ23" s="224"/>
      <c r="FA23" s="224"/>
      <c r="FB23" s="224"/>
      <c r="FC23" s="224"/>
      <c r="FD23" s="224"/>
      <c r="FE23" s="224"/>
      <c r="FF23" s="224"/>
      <c r="FG23" s="224"/>
      <c r="FH23" s="224"/>
      <c r="FI23" s="224"/>
      <c r="FJ23" s="225"/>
    </row>
    <row r="24" spans="1:166" ht="30.75" customHeight="1">
      <c r="A24" s="129" t="s">
        <v>184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30" t="s">
        <v>35</v>
      </c>
      <c r="AQ24" s="131"/>
      <c r="AR24" s="131"/>
      <c r="AS24" s="131"/>
      <c r="AT24" s="131"/>
      <c r="AU24" s="131"/>
      <c r="AV24" s="291" t="s">
        <v>185</v>
      </c>
      <c r="AW24" s="291"/>
      <c r="AX24" s="291"/>
      <c r="AY24" s="291"/>
      <c r="AZ24" s="291"/>
      <c r="BA24" s="291"/>
      <c r="BB24" s="291"/>
      <c r="BC24" s="291"/>
      <c r="BD24" s="291"/>
      <c r="BE24" s="292"/>
      <c r="BF24" s="293"/>
      <c r="BG24" s="293"/>
      <c r="BH24" s="293"/>
      <c r="BI24" s="293"/>
      <c r="BJ24" s="293"/>
      <c r="BK24" s="294"/>
      <c r="BL24" s="127">
        <v>0</v>
      </c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>
        <v>-17732.5</v>
      </c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35">
        <v>0</v>
      </c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>
        <v>0</v>
      </c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27">
        <f t="shared" si="0"/>
        <v>-17732.5</v>
      </c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>
        <v>0</v>
      </c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8"/>
    </row>
    <row r="25" spans="1:166" ht="30" customHeight="1">
      <c r="A25" s="246" t="s">
        <v>230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7" t="s">
        <v>35</v>
      </c>
      <c r="AQ25" s="248"/>
      <c r="AR25" s="248"/>
      <c r="AS25" s="248"/>
      <c r="AT25" s="248"/>
      <c r="AU25" s="248"/>
      <c r="AV25" s="243" t="s">
        <v>231</v>
      </c>
      <c r="AW25" s="243"/>
      <c r="AX25" s="243"/>
      <c r="AY25" s="243"/>
      <c r="AZ25" s="243"/>
      <c r="BA25" s="243"/>
      <c r="BB25" s="243"/>
      <c r="BC25" s="243"/>
      <c r="BD25" s="243"/>
      <c r="BE25" s="227"/>
      <c r="BF25" s="244"/>
      <c r="BG25" s="244"/>
      <c r="BH25" s="244"/>
      <c r="BI25" s="244"/>
      <c r="BJ25" s="244"/>
      <c r="BK25" s="245"/>
      <c r="BL25" s="224">
        <f>SUM(BL27)</f>
        <v>-68005000</v>
      </c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>
        <f>SUM(CF26)</f>
        <v>0</v>
      </c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6">
        <v>0</v>
      </c>
      <c r="CX25" s="226"/>
      <c r="CY25" s="226"/>
      <c r="CZ25" s="226"/>
      <c r="DA25" s="226"/>
      <c r="DB25" s="226"/>
      <c r="DC25" s="226"/>
      <c r="DD25" s="226"/>
      <c r="DE25" s="226"/>
      <c r="DF25" s="226"/>
      <c r="DG25" s="226"/>
      <c r="DH25" s="226"/>
      <c r="DI25" s="226"/>
      <c r="DJ25" s="226"/>
      <c r="DK25" s="226"/>
      <c r="DL25" s="226"/>
      <c r="DM25" s="226"/>
      <c r="DN25" s="226">
        <v>0</v>
      </c>
      <c r="DO25" s="226"/>
      <c r="DP25" s="226"/>
      <c r="DQ25" s="226"/>
      <c r="DR25" s="226"/>
      <c r="DS25" s="226"/>
      <c r="DT25" s="226"/>
      <c r="DU25" s="226"/>
      <c r="DV25" s="226"/>
      <c r="DW25" s="226"/>
      <c r="DX25" s="226"/>
      <c r="DY25" s="226"/>
      <c r="DZ25" s="226"/>
      <c r="EA25" s="226"/>
      <c r="EB25" s="226"/>
      <c r="EC25" s="226"/>
      <c r="ED25" s="226"/>
      <c r="EE25" s="224">
        <f t="shared" si="0"/>
        <v>0</v>
      </c>
      <c r="EF25" s="224"/>
      <c r="EG25" s="224"/>
      <c r="EH25" s="224"/>
      <c r="EI25" s="224"/>
      <c r="EJ25" s="224"/>
      <c r="EK25" s="224"/>
      <c r="EL25" s="224"/>
      <c r="EM25" s="224"/>
      <c r="EN25" s="224"/>
      <c r="EO25" s="224"/>
      <c r="EP25" s="224"/>
      <c r="EQ25" s="224"/>
      <c r="ER25" s="224"/>
      <c r="ES25" s="224"/>
      <c r="ET25" s="224">
        <v>0</v>
      </c>
      <c r="EU25" s="224"/>
      <c r="EV25" s="224"/>
      <c r="EW25" s="224"/>
      <c r="EX25" s="224"/>
      <c r="EY25" s="224"/>
      <c r="EZ25" s="224"/>
      <c r="FA25" s="224"/>
      <c r="FB25" s="224"/>
      <c r="FC25" s="224"/>
      <c r="FD25" s="224"/>
      <c r="FE25" s="224"/>
      <c r="FF25" s="224"/>
      <c r="FG25" s="224"/>
      <c r="FH25" s="224"/>
      <c r="FI25" s="224"/>
      <c r="FJ25" s="225"/>
    </row>
    <row r="26" spans="1:166" s="25" customFormat="1" ht="42" customHeight="1">
      <c r="A26" s="246" t="s">
        <v>232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7" t="s">
        <v>35</v>
      </c>
      <c r="AQ26" s="248"/>
      <c r="AR26" s="248"/>
      <c r="AS26" s="248"/>
      <c r="AT26" s="248"/>
      <c r="AU26" s="248"/>
      <c r="AV26" s="243" t="s">
        <v>233</v>
      </c>
      <c r="AW26" s="243"/>
      <c r="AX26" s="243"/>
      <c r="AY26" s="243"/>
      <c r="AZ26" s="243"/>
      <c r="BA26" s="243"/>
      <c r="BB26" s="243"/>
      <c r="BC26" s="243"/>
      <c r="BD26" s="243"/>
      <c r="BE26" s="227"/>
      <c r="BF26" s="244"/>
      <c r="BG26" s="244"/>
      <c r="BH26" s="244"/>
      <c r="BI26" s="244"/>
      <c r="BJ26" s="244"/>
      <c r="BK26" s="245"/>
      <c r="BL26" s="224">
        <f>SUM(BL28)</f>
        <v>-68005000</v>
      </c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>
        <f>SUM(CF27)</f>
        <v>0</v>
      </c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6">
        <v>0</v>
      </c>
      <c r="CX26" s="226"/>
      <c r="CY26" s="226"/>
      <c r="CZ26" s="226"/>
      <c r="DA26" s="226"/>
      <c r="DB26" s="226"/>
      <c r="DC26" s="226"/>
      <c r="DD26" s="226"/>
      <c r="DE26" s="226"/>
      <c r="DF26" s="226"/>
      <c r="DG26" s="226"/>
      <c r="DH26" s="226"/>
      <c r="DI26" s="226"/>
      <c r="DJ26" s="226"/>
      <c r="DK26" s="226"/>
      <c r="DL26" s="226"/>
      <c r="DM26" s="226"/>
      <c r="DN26" s="226">
        <v>0</v>
      </c>
      <c r="DO26" s="226"/>
      <c r="DP26" s="226"/>
      <c r="DQ26" s="226"/>
      <c r="DR26" s="226"/>
      <c r="DS26" s="226"/>
      <c r="DT26" s="226"/>
      <c r="DU26" s="226"/>
      <c r="DV26" s="226"/>
      <c r="DW26" s="226"/>
      <c r="DX26" s="226"/>
      <c r="DY26" s="226"/>
      <c r="DZ26" s="226"/>
      <c r="EA26" s="226"/>
      <c r="EB26" s="226"/>
      <c r="EC26" s="226"/>
      <c r="ED26" s="226"/>
      <c r="EE26" s="224">
        <f t="shared" si="0"/>
        <v>0</v>
      </c>
      <c r="EF26" s="224"/>
      <c r="EG26" s="224"/>
      <c r="EH26" s="224"/>
      <c r="EI26" s="224"/>
      <c r="EJ26" s="224"/>
      <c r="EK26" s="224"/>
      <c r="EL26" s="224"/>
      <c r="EM26" s="224"/>
      <c r="EN26" s="224"/>
      <c r="EO26" s="224"/>
      <c r="EP26" s="224"/>
      <c r="EQ26" s="224"/>
      <c r="ER26" s="224"/>
      <c r="ES26" s="224"/>
      <c r="ET26" s="224">
        <v>0</v>
      </c>
      <c r="EU26" s="224"/>
      <c r="EV26" s="224"/>
      <c r="EW26" s="224"/>
      <c r="EX26" s="224"/>
      <c r="EY26" s="224"/>
      <c r="EZ26" s="224"/>
      <c r="FA26" s="224"/>
      <c r="FB26" s="224"/>
      <c r="FC26" s="224"/>
      <c r="FD26" s="224"/>
      <c r="FE26" s="224"/>
      <c r="FF26" s="224"/>
      <c r="FG26" s="224"/>
      <c r="FH26" s="224"/>
      <c r="FI26" s="224"/>
      <c r="FJ26" s="225"/>
    </row>
    <row r="27" spans="1:166" ht="73.5" customHeight="1">
      <c r="A27" s="246" t="s">
        <v>99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7" t="s">
        <v>35</v>
      </c>
      <c r="AQ27" s="248"/>
      <c r="AR27" s="248"/>
      <c r="AS27" s="248"/>
      <c r="AT27" s="248"/>
      <c r="AU27" s="248"/>
      <c r="AV27" s="243" t="s">
        <v>100</v>
      </c>
      <c r="AW27" s="243"/>
      <c r="AX27" s="243"/>
      <c r="AY27" s="243"/>
      <c r="AZ27" s="243"/>
      <c r="BA27" s="243"/>
      <c r="BB27" s="243"/>
      <c r="BC27" s="243"/>
      <c r="BD27" s="243"/>
      <c r="BE27" s="227"/>
      <c r="BF27" s="244"/>
      <c r="BG27" s="244"/>
      <c r="BH27" s="244"/>
      <c r="BI27" s="244"/>
      <c r="BJ27" s="244"/>
      <c r="BK27" s="245"/>
      <c r="BL27" s="224">
        <f>SUM(BL28)</f>
        <v>-68005000</v>
      </c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127">
        <v>0</v>
      </c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35">
        <v>0</v>
      </c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>
        <v>0</v>
      </c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27">
        <f t="shared" si="0"/>
        <v>0</v>
      </c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>
        <f>SUM(BL27,-EE27)</f>
        <v>-68005000</v>
      </c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8"/>
    </row>
    <row r="28" spans="1:166" ht="69" customHeight="1">
      <c r="A28" s="129" t="s">
        <v>99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30" t="s">
        <v>35</v>
      </c>
      <c r="AQ28" s="131"/>
      <c r="AR28" s="131"/>
      <c r="AS28" s="131"/>
      <c r="AT28" s="131"/>
      <c r="AU28" s="131"/>
      <c r="AV28" s="217" t="s">
        <v>101</v>
      </c>
      <c r="AW28" s="217"/>
      <c r="AX28" s="217"/>
      <c r="AY28" s="217"/>
      <c r="AZ28" s="217"/>
      <c r="BA28" s="217"/>
      <c r="BB28" s="217"/>
      <c r="BC28" s="217"/>
      <c r="BD28" s="217"/>
      <c r="BE28" s="218"/>
      <c r="BF28" s="219"/>
      <c r="BG28" s="219"/>
      <c r="BH28" s="219"/>
      <c r="BI28" s="219"/>
      <c r="BJ28" s="219"/>
      <c r="BK28" s="220"/>
      <c r="BL28" s="127">
        <v>-68005000</v>
      </c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>
        <v>0</v>
      </c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35">
        <v>0</v>
      </c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>
        <v>0</v>
      </c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27">
        <f t="shared" si="0"/>
        <v>0</v>
      </c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>
        <f>SUM(BL28,-EE28)</f>
        <v>-68005000</v>
      </c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8"/>
    </row>
    <row r="29" spans="1:166" s="25" customFormat="1" ht="30" customHeight="1">
      <c r="A29" s="246" t="s">
        <v>234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7" t="s">
        <v>35</v>
      </c>
      <c r="AQ29" s="248"/>
      <c r="AR29" s="248"/>
      <c r="AS29" s="248"/>
      <c r="AT29" s="248"/>
      <c r="AU29" s="248"/>
      <c r="AV29" s="243" t="s">
        <v>235</v>
      </c>
      <c r="AW29" s="243"/>
      <c r="AX29" s="243"/>
      <c r="AY29" s="243"/>
      <c r="AZ29" s="243"/>
      <c r="BA29" s="243"/>
      <c r="BB29" s="243"/>
      <c r="BC29" s="243"/>
      <c r="BD29" s="243"/>
      <c r="BE29" s="227"/>
      <c r="BF29" s="244"/>
      <c r="BG29" s="244"/>
      <c r="BH29" s="244"/>
      <c r="BI29" s="244"/>
      <c r="BJ29" s="244"/>
      <c r="BK29" s="245"/>
      <c r="BL29" s="224">
        <f>BL35+BL30</f>
        <v>543632000</v>
      </c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>
        <f>CF35+CF30</f>
        <v>4186833.52</v>
      </c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6">
        <v>0</v>
      </c>
      <c r="CX29" s="226"/>
      <c r="CY29" s="226"/>
      <c r="CZ29" s="226"/>
      <c r="DA29" s="226"/>
      <c r="DB29" s="226"/>
      <c r="DC29" s="226"/>
      <c r="DD29" s="226"/>
      <c r="DE29" s="226"/>
      <c r="DF29" s="226"/>
      <c r="DG29" s="226"/>
      <c r="DH29" s="226"/>
      <c r="DI29" s="226"/>
      <c r="DJ29" s="226"/>
      <c r="DK29" s="226"/>
      <c r="DL29" s="226"/>
      <c r="DM29" s="226"/>
      <c r="DN29" s="226">
        <v>0</v>
      </c>
      <c r="DO29" s="226"/>
      <c r="DP29" s="226"/>
      <c r="DQ29" s="226"/>
      <c r="DR29" s="226"/>
      <c r="DS29" s="226"/>
      <c r="DT29" s="226"/>
      <c r="DU29" s="226"/>
      <c r="DV29" s="226"/>
      <c r="DW29" s="226"/>
      <c r="DX29" s="226"/>
      <c r="DY29" s="226"/>
      <c r="DZ29" s="226"/>
      <c r="EA29" s="226"/>
      <c r="EB29" s="226"/>
      <c r="EC29" s="226"/>
      <c r="ED29" s="226"/>
      <c r="EE29" s="224">
        <f t="shared" si="0"/>
        <v>4186833.52</v>
      </c>
      <c r="EF29" s="224"/>
      <c r="EG29" s="224"/>
      <c r="EH29" s="224"/>
      <c r="EI29" s="224"/>
      <c r="EJ29" s="224"/>
      <c r="EK29" s="224"/>
      <c r="EL29" s="224"/>
      <c r="EM29" s="224"/>
      <c r="EN29" s="224"/>
      <c r="EO29" s="224"/>
      <c r="EP29" s="224"/>
      <c r="EQ29" s="224"/>
      <c r="ER29" s="224"/>
      <c r="ES29" s="224"/>
      <c r="ET29" s="224">
        <v>0</v>
      </c>
      <c r="EU29" s="224"/>
      <c r="EV29" s="224"/>
      <c r="EW29" s="224"/>
      <c r="EX29" s="224"/>
      <c r="EY29" s="224"/>
      <c r="EZ29" s="224"/>
      <c r="FA29" s="224"/>
      <c r="FB29" s="224"/>
      <c r="FC29" s="224"/>
      <c r="FD29" s="224"/>
      <c r="FE29" s="224"/>
      <c r="FF29" s="224"/>
      <c r="FG29" s="224"/>
      <c r="FH29" s="224"/>
      <c r="FI29" s="224"/>
      <c r="FJ29" s="225"/>
    </row>
    <row r="30" spans="1:166" s="25" customFormat="1" ht="30" customHeight="1">
      <c r="A30" s="246" t="s">
        <v>244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7" t="s">
        <v>35</v>
      </c>
      <c r="AQ30" s="248"/>
      <c r="AR30" s="248"/>
      <c r="AS30" s="248"/>
      <c r="AT30" s="248"/>
      <c r="AU30" s="248"/>
      <c r="AV30" s="243" t="s">
        <v>245</v>
      </c>
      <c r="AW30" s="243"/>
      <c r="AX30" s="243"/>
      <c r="AY30" s="243"/>
      <c r="AZ30" s="243"/>
      <c r="BA30" s="243"/>
      <c r="BB30" s="243"/>
      <c r="BC30" s="243"/>
      <c r="BD30" s="243"/>
      <c r="BE30" s="227"/>
      <c r="BF30" s="244"/>
      <c r="BG30" s="244"/>
      <c r="BH30" s="244"/>
      <c r="BI30" s="244"/>
      <c r="BJ30" s="244"/>
      <c r="BK30" s="245"/>
      <c r="BL30" s="224">
        <v>0</v>
      </c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>
        <f>CF31</f>
        <v>216424.78</v>
      </c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6">
        <v>0</v>
      </c>
      <c r="CX30" s="226"/>
      <c r="CY30" s="226"/>
      <c r="CZ30" s="226"/>
      <c r="DA30" s="226"/>
      <c r="DB30" s="226"/>
      <c r="DC30" s="226"/>
      <c r="DD30" s="226"/>
      <c r="DE30" s="226"/>
      <c r="DF30" s="226"/>
      <c r="DG30" s="226"/>
      <c r="DH30" s="226"/>
      <c r="DI30" s="226"/>
      <c r="DJ30" s="226"/>
      <c r="DK30" s="226"/>
      <c r="DL30" s="226"/>
      <c r="DM30" s="226"/>
      <c r="DN30" s="226">
        <v>0</v>
      </c>
      <c r="DO30" s="226"/>
      <c r="DP30" s="226"/>
      <c r="DQ30" s="226"/>
      <c r="DR30" s="226"/>
      <c r="DS30" s="226"/>
      <c r="DT30" s="226"/>
      <c r="DU30" s="226"/>
      <c r="DV30" s="226"/>
      <c r="DW30" s="226"/>
      <c r="DX30" s="226"/>
      <c r="DY30" s="226"/>
      <c r="DZ30" s="226"/>
      <c r="EA30" s="226"/>
      <c r="EB30" s="226"/>
      <c r="EC30" s="226"/>
      <c r="ED30" s="226"/>
      <c r="EE30" s="224">
        <f t="shared" si="0"/>
        <v>216424.78</v>
      </c>
      <c r="EF30" s="224"/>
      <c r="EG30" s="224"/>
      <c r="EH30" s="224"/>
      <c r="EI30" s="224"/>
      <c r="EJ30" s="224"/>
      <c r="EK30" s="224"/>
      <c r="EL30" s="224"/>
      <c r="EM30" s="224"/>
      <c r="EN30" s="224"/>
      <c r="EO30" s="224"/>
      <c r="EP30" s="224"/>
      <c r="EQ30" s="224"/>
      <c r="ER30" s="224"/>
      <c r="ES30" s="224"/>
      <c r="ET30" s="224">
        <v>0</v>
      </c>
      <c r="EU30" s="224"/>
      <c r="EV30" s="224"/>
      <c r="EW30" s="224"/>
      <c r="EX30" s="224"/>
      <c r="EY30" s="224"/>
      <c r="EZ30" s="224"/>
      <c r="FA30" s="224"/>
      <c r="FB30" s="224"/>
      <c r="FC30" s="224"/>
      <c r="FD30" s="224"/>
      <c r="FE30" s="224"/>
      <c r="FF30" s="224"/>
      <c r="FG30" s="224"/>
      <c r="FH30" s="224"/>
      <c r="FI30" s="224"/>
      <c r="FJ30" s="225"/>
    </row>
    <row r="31" spans="1:166" s="25" customFormat="1" ht="42" customHeight="1">
      <c r="A31" s="246" t="s">
        <v>246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7" t="s">
        <v>35</v>
      </c>
      <c r="AQ31" s="248"/>
      <c r="AR31" s="248"/>
      <c r="AS31" s="248"/>
      <c r="AT31" s="248"/>
      <c r="AU31" s="248"/>
      <c r="AV31" s="243" t="s">
        <v>247</v>
      </c>
      <c r="AW31" s="243"/>
      <c r="AX31" s="243"/>
      <c r="AY31" s="243"/>
      <c r="AZ31" s="243"/>
      <c r="BA31" s="243"/>
      <c r="BB31" s="243"/>
      <c r="BC31" s="243"/>
      <c r="BD31" s="243"/>
      <c r="BE31" s="227"/>
      <c r="BF31" s="244"/>
      <c r="BG31" s="244"/>
      <c r="BH31" s="244"/>
      <c r="BI31" s="244"/>
      <c r="BJ31" s="244"/>
      <c r="BK31" s="245"/>
      <c r="BL31" s="224">
        <v>0</v>
      </c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>
        <f>CF32+CF33</f>
        <v>216424.78</v>
      </c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6">
        <v>0</v>
      </c>
      <c r="CX31" s="226"/>
      <c r="CY31" s="226"/>
      <c r="CZ31" s="226"/>
      <c r="DA31" s="226"/>
      <c r="DB31" s="226"/>
      <c r="DC31" s="226"/>
      <c r="DD31" s="226"/>
      <c r="DE31" s="226"/>
      <c r="DF31" s="226"/>
      <c r="DG31" s="226"/>
      <c r="DH31" s="226"/>
      <c r="DI31" s="226"/>
      <c r="DJ31" s="226"/>
      <c r="DK31" s="226"/>
      <c r="DL31" s="226"/>
      <c r="DM31" s="226"/>
      <c r="DN31" s="226">
        <v>0</v>
      </c>
      <c r="DO31" s="226"/>
      <c r="DP31" s="226"/>
      <c r="DQ31" s="226"/>
      <c r="DR31" s="226"/>
      <c r="DS31" s="226"/>
      <c r="DT31" s="226"/>
      <c r="DU31" s="226"/>
      <c r="DV31" s="226"/>
      <c r="DW31" s="226"/>
      <c r="DX31" s="226"/>
      <c r="DY31" s="226"/>
      <c r="DZ31" s="226"/>
      <c r="EA31" s="226"/>
      <c r="EB31" s="226"/>
      <c r="EC31" s="226"/>
      <c r="ED31" s="226"/>
      <c r="EE31" s="224">
        <f t="shared" si="0"/>
        <v>216424.78</v>
      </c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  <c r="ET31" s="224">
        <v>0</v>
      </c>
      <c r="EU31" s="224"/>
      <c r="EV31" s="224"/>
      <c r="EW31" s="224"/>
      <c r="EX31" s="224"/>
      <c r="EY31" s="224"/>
      <c r="EZ31" s="224"/>
      <c r="FA31" s="224"/>
      <c r="FB31" s="224"/>
      <c r="FC31" s="224"/>
      <c r="FD31" s="224"/>
      <c r="FE31" s="224"/>
      <c r="FF31" s="224"/>
      <c r="FG31" s="224"/>
      <c r="FH31" s="224"/>
      <c r="FI31" s="224"/>
      <c r="FJ31" s="225"/>
    </row>
    <row r="32" spans="1:166" s="25" customFormat="1" ht="42" customHeight="1">
      <c r="A32" s="129" t="s">
        <v>248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30" t="s">
        <v>35</v>
      </c>
      <c r="AQ32" s="131"/>
      <c r="AR32" s="131"/>
      <c r="AS32" s="131"/>
      <c r="AT32" s="131"/>
      <c r="AU32" s="131"/>
      <c r="AV32" s="217" t="s">
        <v>249</v>
      </c>
      <c r="AW32" s="217"/>
      <c r="AX32" s="217"/>
      <c r="AY32" s="217"/>
      <c r="AZ32" s="217"/>
      <c r="BA32" s="217"/>
      <c r="BB32" s="217"/>
      <c r="BC32" s="217"/>
      <c r="BD32" s="217"/>
      <c r="BE32" s="218"/>
      <c r="BF32" s="219"/>
      <c r="BG32" s="219"/>
      <c r="BH32" s="219"/>
      <c r="BI32" s="219"/>
      <c r="BJ32" s="219"/>
      <c r="BK32" s="220"/>
      <c r="BL32" s="127">
        <v>0</v>
      </c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>
        <v>105674.78</v>
      </c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35">
        <v>0</v>
      </c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>
        <v>0</v>
      </c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27">
        <f t="shared" si="0"/>
        <v>105674.78</v>
      </c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>
        <v>0</v>
      </c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8"/>
    </row>
    <row r="33" spans="1:166" s="25" customFormat="1" ht="39.75" customHeight="1">
      <c r="A33" s="129" t="s">
        <v>250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30" t="s">
        <v>35</v>
      </c>
      <c r="AQ33" s="131"/>
      <c r="AR33" s="131"/>
      <c r="AS33" s="131"/>
      <c r="AT33" s="131"/>
      <c r="AU33" s="131"/>
      <c r="AV33" s="217" t="s">
        <v>251</v>
      </c>
      <c r="AW33" s="217"/>
      <c r="AX33" s="217"/>
      <c r="AY33" s="217"/>
      <c r="AZ33" s="217"/>
      <c r="BA33" s="217"/>
      <c r="BB33" s="217"/>
      <c r="BC33" s="217"/>
      <c r="BD33" s="217"/>
      <c r="BE33" s="218"/>
      <c r="BF33" s="219"/>
      <c r="BG33" s="219"/>
      <c r="BH33" s="219"/>
      <c r="BI33" s="219"/>
      <c r="BJ33" s="219"/>
      <c r="BK33" s="220"/>
      <c r="BL33" s="127">
        <v>0</v>
      </c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>
        <v>110750</v>
      </c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35">
        <v>0</v>
      </c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>
        <v>0</v>
      </c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27">
        <f t="shared" si="0"/>
        <v>110750</v>
      </c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>
        <v>0</v>
      </c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8"/>
    </row>
    <row r="34" spans="1:166" s="26" customFormat="1" ht="28.5" customHeight="1">
      <c r="A34" s="246" t="s">
        <v>236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7" t="s">
        <v>35</v>
      </c>
      <c r="AQ34" s="248"/>
      <c r="AR34" s="248"/>
      <c r="AS34" s="248"/>
      <c r="AT34" s="248"/>
      <c r="AU34" s="248"/>
      <c r="AV34" s="243" t="s">
        <v>237</v>
      </c>
      <c r="AW34" s="243"/>
      <c r="AX34" s="243"/>
      <c r="AY34" s="243"/>
      <c r="AZ34" s="243"/>
      <c r="BA34" s="243"/>
      <c r="BB34" s="243"/>
      <c r="BC34" s="243"/>
      <c r="BD34" s="243"/>
      <c r="BE34" s="227"/>
      <c r="BF34" s="244"/>
      <c r="BG34" s="244"/>
      <c r="BH34" s="244"/>
      <c r="BI34" s="244"/>
      <c r="BJ34" s="244"/>
      <c r="BK34" s="245"/>
      <c r="BL34" s="224">
        <f>BL35</f>
        <v>543632000</v>
      </c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30">
        <f>CF35</f>
        <v>3970408.74</v>
      </c>
      <c r="CG34" s="249"/>
      <c r="CH34" s="249"/>
      <c r="CI34" s="249"/>
      <c r="CJ34" s="249"/>
      <c r="CK34" s="249"/>
      <c r="CL34" s="249"/>
      <c r="CM34" s="249"/>
      <c r="CN34" s="249"/>
      <c r="CO34" s="249"/>
      <c r="CP34" s="249"/>
      <c r="CQ34" s="249"/>
      <c r="CR34" s="249"/>
      <c r="CS34" s="249"/>
      <c r="CT34" s="249"/>
      <c r="CU34" s="249"/>
      <c r="CV34" s="250"/>
      <c r="CW34" s="226">
        <v>0</v>
      </c>
      <c r="CX34" s="226"/>
      <c r="CY34" s="226"/>
      <c r="CZ34" s="226"/>
      <c r="DA34" s="226"/>
      <c r="DB34" s="226"/>
      <c r="DC34" s="226"/>
      <c r="DD34" s="226"/>
      <c r="DE34" s="226"/>
      <c r="DF34" s="226"/>
      <c r="DG34" s="226"/>
      <c r="DH34" s="226"/>
      <c r="DI34" s="226"/>
      <c r="DJ34" s="226"/>
      <c r="DK34" s="226"/>
      <c r="DL34" s="226"/>
      <c r="DM34" s="226"/>
      <c r="DN34" s="226">
        <v>0</v>
      </c>
      <c r="DO34" s="226"/>
      <c r="DP34" s="226"/>
      <c r="DQ34" s="226"/>
      <c r="DR34" s="226"/>
      <c r="DS34" s="226"/>
      <c r="DT34" s="226"/>
      <c r="DU34" s="226"/>
      <c r="DV34" s="226"/>
      <c r="DW34" s="226"/>
      <c r="DX34" s="226"/>
      <c r="DY34" s="226"/>
      <c r="DZ34" s="226"/>
      <c r="EA34" s="226"/>
      <c r="EB34" s="226"/>
      <c r="EC34" s="226"/>
      <c r="ED34" s="226"/>
      <c r="EE34" s="230">
        <f t="shared" si="0"/>
        <v>3970408.74</v>
      </c>
      <c r="EF34" s="231"/>
      <c r="EG34" s="231"/>
      <c r="EH34" s="231"/>
      <c r="EI34" s="231"/>
      <c r="EJ34" s="231"/>
      <c r="EK34" s="231"/>
      <c r="EL34" s="231"/>
      <c r="EM34" s="231"/>
      <c r="EN34" s="231"/>
      <c r="EO34" s="231"/>
      <c r="EP34" s="231"/>
      <c r="EQ34" s="231"/>
      <c r="ER34" s="231"/>
      <c r="ES34" s="232"/>
      <c r="ET34" s="224">
        <v>0</v>
      </c>
      <c r="EU34" s="224"/>
      <c r="EV34" s="224"/>
      <c r="EW34" s="224"/>
      <c r="EX34" s="224"/>
      <c r="EY34" s="224"/>
      <c r="EZ34" s="224"/>
      <c r="FA34" s="224"/>
      <c r="FB34" s="224"/>
      <c r="FC34" s="224"/>
      <c r="FD34" s="224"/>
      <c r="FE34" s="224"/>
      <c r="FF34" s="224"/>
      <c r="FG34" s="224"/>
      <c r="FH34" s="224"/>
      <c r="FI34" s="224"/>
      <c r="FJ34" s="225"/>
    </row>
    <row r="35" spans="1:166" s="26" customFormat="1" ht="39" customHeight="1">
      <c r="A35" s="246" t="s">
        <v>238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74" t="s">
        <v>35</v>
      </c>
      <c r="AQ35" s="275"/>
      <c r="AR35" s="275"/>
      <c r="AS35" s="275"/>
      <c r="AT35" s="275"/>
      <c r="AU35" s="275"/>
      <c r="AV35" s="227" t="s">
        <v>239</v>
      </c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9"/>
      <c r="BL35" s="230">
        <f>BL36+BL37+BL38</f>
        <v>543632000</v>
      </c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2"/>
      <c r="CF35" s="127">
        <f>CF36+CF37+CF38</f>
        <v>3970408.74</v>
      </c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35">
        <v>0</v>
      </c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>
        <v>0</v>
      </c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27">
        <f t="shared" si="0"/>
        <v>3970408.74</v>
      </c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>
        <f>BL35-CF35</f>
        <v>539661591.26</v>
      </c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8"/>
    </row>
    <row r="36" spans="1:166" ht="40.5" customHeight="1">
      <c r="A36" s="129" t="s">
        <v>240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30" t="s">
        <v>35</v>
      </c>
      <c r="AQ36" s="131"/>
      <c r="AR36" s="131"/>
      <c r="AS36" s="131"/>
      <c r="AT36" s="131"/>
      <c r="AU36" s="131"/>
      <c r="AV36" s="217" t="s">
        <v>106</v>
      </c>
      <c r="AW36" s="217"/>
      <c r="AX36" s="217"/>
      <c r="AY36" s="217"/>
      <c r="AZ36" s="217"/>
      <c r="BA36" s="217"/>
      <c r="BB36" s="217"/>
      <c r="BC36" s="217"/>
      <c r="BD36" s="217"/>
      <c r="BE36" s="218"/>
      <c r="BF36" s="219"/>
      <c r="BG36" s="219"/>
      <c r="BH36" s="219"/>
      <c r="BI36" s="219"/>
      <c r="BJ36" s="219"/>
      <c r="BK36" s="220"/>
      <c r="BL36" s="127">
        <v>-250000000</v>
      </c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>
        <v>0</v>
      </c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35">
        <v>0</v>
      </c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>
        <v>0</v>
      </c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27">
        <f t="shared" si="0"/>
        <v>0</v>
      </c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>
        <f>BL36-CF36</f>
        <v>-250000000</v>
      </c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8"/>
    </row>
    <row r="37" spans="1:166" s="26" customFormat="1" ht="39.75" customHeight="1">
      <c r="A37" s="129" t="s">
        <v>102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30" t="s">
        <v>35</v>
      </c>
      <c r="AQ37" s="131"/>
      <c r="AR37" s="131"/>
      <c r="AS37" s="131"/>
      <c r="AT37" s="131"/>
      <c r="AU37" s="131"/>
      <c r="AV37" s="217" t="s">
        <v>103</v>
      </c>
      <c r="AW37" s="217"/>
      <c r="AX37" s="217"/>
      <c r="AY37" s="217"/>
      <c r="AZ37" s="217"/>
      <c r="BA37" s="217"/>
      <c r="BB37" s="217"/>
      <c r="BC37" s="217"/>
      <c r="BD37" s="217"/>
      <c r="BE37" s="218"/>
      <c r="BF37" s="219"/>
      <c r="BG37" s="219"/>
      <c r="BH37" s="219"/>
      <c r="BI37" s="219"/>
      <c r="BJ37" s="219"/>
      <c r="BK37" s="220"/>
      <c r="BL37" s="127">
        <v>250000000</v>
      </c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221">
        <v>0</v>
      </c>
      <c r="CG37" s="222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3"/>
      <c r="CW37" s="226">
        <v>0</v>
      </c>
      <c r="CX37" s="226"/>
      <c r="CY37" s="226"/>
      <c r="CZ37" s="226"/>
      <c r="DA37" s="226"/>
      <c r="DB37" s="226"/>
      <c r="DC37" s="226"/>
      <c r="DD37" s="226"/>
      <c r="DE37" s="226"/>
      <c r="DF37" s="226"/>
      <c r="DG37" s="226"/>
      <c r="DH37" s="226"/>
      <c r="DI37" s="226"/>
      <c r="DJ37" s="226"/>
      <c r="DK37" s="226"/>
      <c r="DL37" s="226"/>
      <c r="DM37" s="226"/>
      <c r="DN37" s="226">
        <v>0</v>
      </c>
      <c r="DO37" s="226"/>
      <c r="DP37" s="226"/>
      <c r="DQ37" s="226"/>
      <c r="DR37" s="226"/>
      <c r="DS37" s="226"/>
      <c r="DT37" s="226"/>
      <c r="DU37" s="226"/>
      <c r="DV37" s="226"/>
      <c r="DW37" s="226"/>
      <c r="DX37" s="226"/>
      <c r="DY37" s="226"/>
      <c r="DZ37" s="226"/>
      <c r="EA37" s="226"/>
      <c r="EB37" s="226"/>
      <c r="EC37" s="226"/>
      <c r="ED37" s="226"/>
      <c r="EE37" s="127">
        <f t="shared" si="0"/>
        <v>0</v>
      </c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221">
        <f>SUM(BL37,-EE37)</f>
        <v>250000000</v>
      </c>
      <c r="EU37" s="241"/>
      <c r="EV37" s="241"/>
      <c r="EW37" s="241"/>
      <c r="EX37" s="241"/>
      <c r="EY37" s="241"/>
      <c r="EZ37" s="241"/>
      <c r="FA37" s="241"/>
      <c r="FB37" s="241"/>
      <c r="FC37" s="241"/>
      <c r="FD37" s="241"/>
      <c r="FE37" s="241"/>
      <c r="FF37" s="241"/>
      <c r="FG37" s="241"/>
      <c r="FH37" s="241"/>
      <c r="FI37" s="241"/>
      <c r="FJ37" s="242"/>
    </row>
    <row r="38" spans="1:166" ht="33.75" customHeight="1">
      <c r="A38" s="129" t="s">
        <v>104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30" t="s">
        <v>35</v>
      </c>
      <c r="AQ38" s="131"/>
      <c r="AR38" s="131"/>
      <c r="AS38" s="131"/>
      <c r="AT38" s="131"/>
      <c r="AU38" s="131"/>
      <c r="AV38" s="217" t="s">
        <v>105</v>
      </c>
      <c r="AW38" s="217"/>
      <c r="AX38" s="217"/>
      <c r="AY38" s="217"/>
      <c r="AZ38" s="217"/>
      <c r="BA38" s="217"/>
      <c r="BB38" s="217"/>
      <c r="BC38" s="217"/>
      <c r="BD38" s="217"/>
      <c r="BE38" s="218"/>
      <c r="BF38" s="219"/>
      <c r="BG38" s="219"/>
      <c r="BH38" s="219"/>
      <c r="BI38" s="219"/>
      <c r="BJ38" s="219"/>
      <c r="BK38" s="220"/>
      <c r="BL38" s="127">
        <v>543632000</v>
      </c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>
        <v>3970408.74</v>
      </c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35">
        <v>0</v>
      </c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>
        <v>0</v>
      </c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27">
        <f t="shared" si="0"/>
        <v>3970408.74</v>
      </c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>
        <f>SUM(BL38,-EE38)</f>
        <v>539661591.26</v>
      </c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8"/>
    </row>
    <row r="39" spans="1:166" ht="15" customHeight="1">
      <c r="A39" s="186" t="s">
        <v>68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30" t="s">
        <v>37</v>
      </c>
      <c r="AQ39" s="131"/>
      <c r="AR39" s="131"/>
      <c r="AS39" s="131"/>
      <c r="AT39" s="131"/>
      <c r="AU39" s="131"/>
      <c r="AV39" s="99" t="s">
        <v>39</v>
      </c>
      <c r="AW39" s="99"/>
      <c r="AX39" s="99"/>
      <c r="AY39" s="99"/>
      <c r="AZ39" s="99"/>
      <c r="BA39" s="99"/>
      <c r="BB39" s="99"/>
      <c r="BC39" s="99"/>
      <c r="BD39" s="99"/>
      <c r="BE39" s="100"/>
      <c r="BF39" s="101"/>
      <c r="BG39" s="101"/>
      <c r="BH39" s="101"/>
      <c r="BI39" s="101"/>
      <c r="BJ39" s="101"/>
      <c r="BK39" s="102"/>
      <c r="BL39" s="127">
        <v>0</v>
      </c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>
        <v>0</v>
      </c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>
        <v>0</v>
      </c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>
        <v>0</v>
      </c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>
        <v>0</v>
      </c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>
        <v>0</v>
      </c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8"/>
    </row>
    <row r="40" spans="1:166" ht="15" customHeight="1">
      <c r="A40" s="204" t="s">
        <v>36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5"/>
      <c r="AP40" s="64"/>
      <c r="AQ40" s="65"/>
      <c r="AR40" s="65"/>
      <c r="AS40" s="65"/>
      <c r="AT40" s="65"/>
      <c r="AU40" s="237"/>
      <c r="AV40" s="238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40"/>
      <c r="BL40" s="139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1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8"/>
    </row>
    <row r="41" spans="1:166" ht="15" customHeight="1" hidden="1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130"/>
      <c r="AQ41" s="131"/>
      <c r="AR41" s="131"/>
      <c r="AS41" s="131"/>
      <c r="AT41" s="131"/>
      <c r="AU41" s="131"/>
      <c r="AV41" s="99"/>
      <c r="AW41" s="99"/>
      <c r="AX41" s="99"/>
      <c r="AY41" s="99"/>
      <c r="AZ41" s="99"/>
      <c r="BA41" s="99"/>
      <c r="BB41" s="99"/>
      <c r="BC41" s="99"/>
      <c r="BD41" s="99"/>
      <c r="BE41" s="100"/>
      <c r="BF41" s="101"/>
      <c r="BG41" s="101"/>
      <c r="BH41" s="101"/>
      <c r="BI41" s="101"/>
      <c r="BJ41" s="101"/>
      <c r="BK41" s="102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42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4"/>
      <c r="CW41" s="142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4"/>
      <c r="DN41" s="142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4"/>
      <c r="EE41" s="142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4"/>
      <c r="ET41" s="142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59"/>
    </row>
    <row r="42" spans="1:166" ht="7.5" customHeight="1">
      <c r="A42" s="236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130"/>
      <c r="AQ42" s="131"/>
      <c r="AR42" s="131"/>
      <c r="AS42" s="131"/>
      <c r="AT42" s="131"/>
      <c r="AU42" s="131"/>
      <c r="AV42" s="99"/>
      <c r="AW42" s="99"/>
      <c r="AX42" s="99"/>
      <c r="AY42" s="99"/>
      <c r="AZ42" s="99"/>
      <c r="BA42" s="99"/>
      <c r="BB42" s="99"/>
      <c r="BC42" s="99"/>
      <c r="BD42" s="99"/>
      <c r="BE42" s="100"/>
      <c r="BF42" s="101"/>
      <c r="BG42" s="101"/>
      <c r="BH42" s="101"/>
      <c r="BI42" s="101"/>
      <c r="BJ42" s="101"/>
      <c r="BK42" s="102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8"/>
    </row>
    <row r="43" spans="1:166" ht="15.75" customHeight="1">
      <c r="A43" s="129" t="s">
        <v>107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30" t="s">
        <v>38</v>
      </c>
      <c r="AQ43" s="131"/>
      <c r="AR43" s="131"/>
      <c r="AS43" s="131"/>
      <c r="AT43" s="131"/>
      <c r="AU43" s="131"/>
      <c r="AV43" s="218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20"/>
      <c r="BL43" s="224">
        <f>SUM(BL45,BL48)</f>
        <v>0</v>
      </c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 t="s">
        <v>39</v>
      </c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>
        <f>SUM(CW45,CW48)</f>
        <v>2700290377.75</v>
      </c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  <c r="DK43" s="224"/>
      <c r="DL43" s="224"/>
      <c r="DM43" s="224"/>
      <c r="DN43" s="233">
        <v>0</v>
      </c>
      <c r="DO43" s="234"/>
      <c r="DP43" s="234"/>
      <c r="DQ43" s="234"/>
      <c r="DR43" s="234"/>
      <c r="DS43" s="234"/>
      <c r="DT43" s="234"/>
      <c r="DU43" s="234"/>
      <c r="DV43" s="234"/>
      <c r="DW43" s="234"/>
      <c r="DX43" s="234"/>
      <c r="DY43" s="234"/>
      <c r="DZ43" s="234"/>
      <c r="EA43" s="234"/>
      <c r="EB43" s="234"/>
      <c r="EC43" s="234"/>
      <c r="ED43" s="235"/>
      <c r="EE43" s="224">
        <f>SUM(CW43:ED43)</f>
        <v>2700290377.75</v>
      </c>
      <c r="EF43" s="224"/>
      <c r="EG43" s="224"/>
      <c r="EH43" s="224"/>
      <c r="EI43" s="224"/>
      <c r="EJ43" s="224"/>
      <c r="EK43" s="224"/>
      <c r="EL43" s="224"/>
      <c r="EM43" s="224"/>
      <c r="EN43" s="224"/>
      <c r="EO43" s="224"/>
      <c r="EP43" s="224"/>
      <c r="EQ43" s="224"/>
      <c r="ER43" s="224"/>
      <c r="ES43" s="224"/>
      <c r="ET43" s="224">
        <f>SUM(BL43,-EE43)</f>
        <v>-2700290377.75</v>
      </c>
      <c r="EU43" s="224"/>
      <c r="EV43" s="224"/>
      <c r="EW43" s="224"/>
      <c r="EX43" s="224"/>
      <c r="EY43" s="224"/>
      <c r="EZ43" s="224"/>
      <c r="FA43" s="224"/>
      <c r="FB43" s="224"/>
      <c r="FC43" s="224"/>
      <c r="FD43" s="224"/>
      <c r="FE43" s="224"/>
      <c r="FF43" s="224"/>
      <c r="FG43" s="224"/>
      <c r="FH43" s="224"/>
      <c r="FI43" s="224"/>
      <c r="FJ43" s="225"/>
    </row>
    <row r="44" spans="1:166" ht="31.5" customHeight="1" hidden="1">
      <c r="A44" s="129" t="s">
        <v>108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30" t="s">
        <v>38</v>
      </c>
      <c r="AQ44" s="131"/>
      <c r="AR44" s="131"/>
      <c r="AS44" s="131"/>
      <c r="AT44" s="131"/>
      <c r="AU44" s="131"/>
      <c r="AV44" s="227" t="s">
        <v>109</v>
      </c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9"/>
      <c r="BL44" s="230">
        <v>2400000000</v>
      </c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2"/>
      <c r="CF44" s="127" t="s">
        <v>39</v>
      </c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224">
        <f>SUM(CW46,CW49)</f>
        <v>2700290377.75</v>
      </c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  <c r="DK44" s="224"/>
      <c r="DL44" s="224"/>
      <c r="DM44" s="224"/>
      <c r="DN44" s="226"/>
      <c r="DO44" s="226"/>
      <c r="DP44" s="226"/>
      <c r="DQ44" s="226"/>
      <c r="DR44" s="226"/>
      <c r="DS44" s="226"/>
      <c r="DT44" s="226"/>
      <c r="DU44" s="226"/>
      <c r="DV44" s="226"/>
      <c r="DW44" s="226"/>
      <c r="DX44" s="226"/>
      <c r="DY44" s="226"/>
      <c r="DZ44" s="226"/>
      <c r="EA44" s="226"/>
      <c r="EB44" s="226"/>
      <c r="EC44" s="226"/>
      <c r="ED44" s="226"/>
      <c r="EE44" s="224">
        <f>SUM(CW44)</f>
        <v>2700290377.75</v>
      </c>
      <c r="EF44" s="224"/>
      <c r="EG44" s="224"/>
      <c r="EH44" s="224"/>
      <c r="EI44" s="224"/>
      <c r="EJ44" s="224"/>
      <c r="EK44" s="224"/>
      <c r="EL44" s="224"/>
      <c r="EM44" s="224"/>
      <c r="EN44" s="224"/>
      <c r="EO44" s="224"/>
      <c r="EP44" s="224"/>
      <c r="EQ44" s="224"/>
      <c r="ER44" s="224"/>
      <c r="ES44" s="224"/>
      <c r="ET44" s="224">
        <f>SUM(BL44,-EE44)</f>
        <v>-300290377.75</v>
      </c>
      <c r="EU44" s="224"/>
      <c r="EV44" s="224"/>
      <c r="EW44" s="224"/>
      <c r="EX44" s="224"/>
      <c r="EY44" s="224"/>
      <c r="EZ44" s="224"/>
      <c r="FA44" s="224"/>
      <c r="FB44" s="224"/>
      <c r="FC44" s="224"/>
      <c r="FD44" s="224"/>
      <c r="FE44" s="224"/>
      <c r="FF44" s="224"/>
      <c r="FG44" s="224"/>
      <c r="FH44" s="224"/>
      <c r="FI44" s="224"/>
      <c r="FJ44" s="225"/>
    </row>
    <row r="45" spans="1:166" ht="14.25" customHeight="1">
      <c r="A45" s="186" t="s">
        <v>75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30" t="s">
        <v>40</v>
      </c>
      <c r="AQ45" s="131"/>
      <c r="AR45" s="131"/>
      <c r="AS45" s="131"/>
      <c r="AT45" s="131"/>
      <c r="AU45" s="131"/>
      <c r="AV45" s="217" t="s">
        <v>125</v>
      </c>
      <c r="AW45" s="217"/>
      <c r="AX45" s="217"/>
      <c r="AY45" s="217"/>
      <c r="AZ45" s="217"/>
      <c r="BA45" s="217"/>
      <c r="BB45" s="217"/>
      <c r="BC45" s="217"/>
      <c r="BD45" s="217"/>
      <c r="BE45" s="218"/>
      <c r="BF45" s="219"/>
      <c r="BG45" s="219"/>
      <c r="BH45" s="219"/>
      <c r="BI45" s="219"/>
      <c r="BJ45" s="219"/>
      <c r="BK45" s="220"/>
      <c r="BL45" s="127">
        <f>SUM(BL46)</f>
        <v>0</v>
      </c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 t="s">
        <v>39</v>
      </c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>
        <f>SUM(CW46:DM47)</f>
        <v>-15900000000</v>
      </c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32">
        <v>0</v>
      </c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4"/>
      <c r="EE45" s="127">
        <f>SUM(CW45:ED45)</f>
        <v>-15900000000</v>
      </c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 t="s">
        <v>39</v>
      </c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8"/>
    </row>
    <row r="46" spans="1:166" ht="39.75" customHeight="1">
      <c r="A46" s="129" t="s">
        <v>177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30" t="s">
        <v>40</v>
      </c>
      <c r="AQ46" s="131"/>
      <c r="AR46" s="131"/>
      <c r="AS46" s="131"/>
      <c r="AT46" s="131"/>
      <c r="AU46" s="131"/>
      <c r="AV46" s="217" t="s">
        <v>110</v>
      </c>
      <c r="AW46" s="217"/>
      <c r="AX46" s="217"/>
      <c r="AY46" s="217"/>
      <c r="AZ46" s="217"/>
      <c r="BA46" s="217"/>
      <c r="BB46" s="217"/>
      <c r="BC46" s="217"/>
      <c r="BD46" s="217"/>
      <c r="BE46" s="218"/>
      <c r="BF46" s="219"/>
      <c r="BG46" s="219"/>
      <c r="BH46" s="219"/>
      <c r="BI46" s="219"/>
      <c r="BJ46" s="219"/>
      <c r="BK46" s="220"/>
      <c r="BL46" s="127">
        <v>0</v>
      </c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 t="s">
        <v>39</v>
      </c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221">
        <v>-15000000000</v>
      </c>
      <c r="CX46" s="222"/>
      <c r="CY46" s="222"/>
      <c r="CZ46" s="222"/>
      <c r="DA46" s="222"/>
      <c r="DB46" s="222"/>
      <c r="DC46" s="222"/>
      <c r="DD46" s="222"/>
      <c r="DE46" s="222"/>
      <c r="DF46" s="222"/>
      <c r="DG46" s="222"/>
      <c r="DH46" s="222"/>
      <c r="DI46" s="222"/>
      <c r="DJ46" s="222"/>
      <c r="DK46" s="222"/>
      <c r="DL46" s="222"/>
      <c r="DM46" s="223"/>
      <c r="DN46" s="132">
        <v>0</v>
      </c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4"/>
      <c r="EE46" s="221">
        <f>SUM(CW46:ED46)</f>
        <v>-15000000000</v>
      </c>
      <c r="EF46" s="222"/>
      <c r="EG46" s="222"/>
      <c r="EH46" s="222"/>
      <c r="EI46" s="222"/>
      <c r="EJ46" s="222"/>
      <c r="EK46" s="222"/>
      <c r="EL46" s="222"/>
      <c r="EM46" s="222"/>
      <c r="EN46" s="222"/>
      <c r="EO46" s="222"/>
      <c r="EP46" s="222"/>
      <c r="EQ46" s="222"/>
      <c r="ER46" s="222"/>
      <c r="ES46" s="223"/>
      <c r="ET46" s="127" t="s">
        <v>39</v>
      </c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8"/>
    </row>
    <row r="47" spans="1:166" ht="39.75" customHeight="1">
      <c r="A47" s="129" t="s">
        <v>177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30" t="s">
        <v>40</v>
      </c>
      <c r="AQ47" s="131"/>
      <c r="AR47" s="131"/>
      <c r="AS47" s="131"/>
      <c r="AT47" s="131"/>
      <c r="AU47" s="131"/>
      <c r="AV47" s="217" t="s">
        <v>186</v>
      </c>
      <c r="AW47" s="217"/>
      <c r="AX47" s="217"/>
      <c r="AY47" s="217"/>
      <c r="AZ47" s="217"/>
      <c r="BA47" s="217"/>
      <c r="BB47" s="217"/>
      <c r="BC47" s="217"/>
      <c r="BD47" s="217"/>
      <c r="BE47" s="218"/>
      <c r="BF47" s="219"/>
      <c r="BG47" s="219"/>
      <c r="BH47" s="219"/>
      <c r="BI47" s="219"/>
      <c r="BJ47" s="219"/>
      <c r="BK47" s="220"/>
      <c r="BL47" s="127">
        <v>0</v>
      </c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35" t="s">
        <v>39</v>
      </c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221">
        <v>-900000000</v>
      </c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2"/>
      <c r="DI47" s="222"/>
      <c r="DJ47" s="222"/>
      <c r="DK47" s="222"/>
      <c r="DL47" s="222"/>
      <c r="DM47" s="223"/>
      <c r="DN47" s="132">
        <v>0</v>
      </c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4"/>
      <c r="EE47" s="221">
        <f>SUM(CW47:ED47)</f>
        <v>-900000000</v>
      </c>
      <c r="EF47" s="222"/>
      <c r="EG47" s="222"/>
      <c r="EH47" s="222"/>
      <c r="EI47" s="222"/>
      <c r="EJ47" s="222"/>
      <c r="EK47" s="222"/>
      <c r="EL47" s="222"/>
      <c r="EM47" s="222"/>
      <c r="EN47" s="222"/>
      <c r="EO47" s="222"/>
      <c r="EP47" s="222"/>
      <c r="EQ47" s="222"/>
      <c r="ER47" s="222"/>
      <c r="ES47" s="223"/>
      <c r="ET47" s="127" t="s">
        <v>39</v>
      </c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8"/>
    </row>
    <row r="48" spans="1:166" ht="15" customHeight="1">
      <c r="A48" s="186" t="s">
        <v>76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30" t="s">
        <v>41</v>
      </c>
      <c r="AQ48" s="131"/>
      <c r="AR48" s="131"/>
      <c r="AS48" s="131"/>
      <c r="AT48" s="131"/>
      <c r="AU48" s="131"/>
      <c r="AV48" s="217" t="s">
        <v>126</v>
      </c>
      <c r="AW48" s="217"/>
      <c r="AX48" s="217"/>
      <c r="AY48" s="217"/>
      <c r="AZ48" s="217"/>
      <c r="BA48" s="217"/>
      <c r="BB48" s="217"/>
      <c r="BC48" s="217"/>
      <c r="BD48" s="217"/>
      <c r="BE48" s="218"/>
      <c r="BF48" s="219"/>
      <c r="BG48" s="219"/>
      <c r="BH48" s="219"/>
      <c r="BI48" s="219"/>
      <c r="BJ48" s="219"/>
      <c r="BK48" s="220"/>
      <c r="BL48" s="127">
        <v>0</v>
      </c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 t="s">
        <v>39</v>
      </c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>
        <f>SUM(CW49:DM50)</f>
        <v>18600290377.75</v>
      </c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35">
        <v>0</v>
      </c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27">
        <f>SUM(CW48)</f>
        <v>18600290377.75</v>
      </c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27" t="s">
        <v>39</v>
      </c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8"/>
    </row>
    <row r="49" spans="1:166" ht="38.25" customHeight="1">
      <c r="A49" s="129" t="s">
        <v>178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30" t="s">
        <v>41</v>
      </c>
      <c r="AQ49" s="131"/>
      <c r="AR49" s="131"/>
      <c r="AS49" s="131"/>
      <c r="AT49" s="131"/>
      <c r="AU49" s="131"/>
      <c r="AV49" s="217" t="s">
        <v>111</v>
      </c>
      <c r="AW49" s="217"/>
      <c r="AX49" s="217"/>
      <c r="AY49" s="217"/>
      <c r="AZ49" s="217"/>
      <c r="BA49" s="217"/>
      <c r="BB49" s="217"/>
      <c r="BC49" s="217"/>
      <c r="BD49" s="217"/>
      <c r="BE49" s="218"/>
      <c r="BF49" s="219"/>
      <c r="BG49" s="219"/>
      <c r="BH49" s="219"/>
      <c r="BI49" s="219"/>
      <c r="BJ49" s="219"/>
      <c r="BK49" s="220"/>
      <c r="BL49" s="127">
        <v>0</v>
      </c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 t="s">
        <v>39</v>
      </c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>
        <v>17700290377.75</v>
      </c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35">
        <v>0</v>
      </c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27">
        <f>SUM(CW49)</f>
        <v>17700290377.75</v>
      </c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27" t="s">
        <v>39</v>
      </c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  <c r="FF49" s="127"/>
      <c r="FG49" s="127"/>
      <c r="FH49" s="127"/>
      <c r="FI49" s="127"/>
      <c r="FJ49" s="128"/>
    </row>
    <row r="50" spans="1:166" ht="38.25" customHeight="1">
      <c r="A50" s="129" t="s">
        <v>178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30" t="s">
        <v>41</v>
      </c>
      <c r="AQ50" s="131"/>
      <c r="AR50" s="131"/>
      <c r="AS50" s="131"/>
      <c r="AT50" s="131"/>
      <c r="AU50" s="131"/>
      <c r="AV50" s="217" t="s">
        <v>187</v>
      </c>
      <c r="AW50" s="217"/>
      <c r="AX50" s="217"/>
      <c r="AY50" s="217"/>
      <c r="AZ50" s="217"/>
      <c r="BA50" s="217"/>
      <c r="BB50" s="217"/>
      <c r="BC50" s="217"/>
      <c r="BD50" s="217"/>
      <c r="BE50" s="218"/>
      <c r="BF50" s="219"/>
      <c r="BG50" s="219"/>
      <c r="BH50" s="219"/>
      <c r="BI50" s="219"/>
      <c r="BJ50" s="219"/>
      <c r="BK50" s="220"/>
      <c r="BL50" s="127">
        <v>0</v>
      </c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35" t="s">
        <v>39</v>
      </c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27">
        <v>900000000</v>
      </c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35">
        <v>0</v>
      </c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27">
        <f>SUM(CW50)</f>
        <v>900000000</v>
      </c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 t="s">
        <v>39</v>
      </c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8"/>
    </row>
    <row r="51" spans="1:166" ht="22.5" customHeight="1" thickBot="1">
      <c r="A51" s="185" t="s">
        <v>50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209" t="s">
        <v>42</v>
      </c>
      <c r="AQ51" s="210"/>
      <c r="AR51" s="210"/>
      <c r="AS51" s="210"/>
      <c r="AT51" s="210"/>
      <c r="AU51" s="210"/>
      <c r="AV51" s="211" t="s">
        <v>39</v>
      </c>
      <c r="AW51" s="211"/>
      <c r="AX51" s="211"/>
      <c r="AY51" s="211"/>
      <c r="AZ51" s="211"/>
      <c r="BA51" s="211"/>
      <c r="BB51" s="211"/>
      <c r="BC51" s="211"/>
      <c r="BD51" s="211"/>
      <c r="BE51" s="212"/>
      <c r="BF51" s="213"/>
      <c r="BG51" s="213"/>
      <c r="BH51" s="213"/>
      <c r="BI51" s="213"/>
      <c r="BJ51" s="213"/>
      <c r="BK51" s="214"/>
      <c r="BL51" s="183" t="s">
        <v>39</v>
      </c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215">
        <f>SUM(CF57)</f>
        <v>-108990967.86000001</v>
      </c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>
        <f>SUM(CW57,CW61)</f>
        <v>-2700290377.75</v>
      </c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6">
        <v>0</v>
      </c>
      <c r="DO51" s="216"/>
      <c r="DP51" s="216"/>
      <c r="DQ51" s="216"/>
      <c r="DR51" s="216"/>
      <c r="DS51" s="216"/>
      <c r="DT51" s="216"/>
      <c r="DU51" s="216"/>
      <c r="DV51" s="216"/>
      <c r="DW51" s="216"/>
      <c r="DX51" s="216"/>
      <c r="DY51" s="216"/>
      <c r="DZ51" s="216"/>
      <c r="EA51" s="216"/>
      <c r="EB51" s="216"/>
      <c r="EC51" s="216"/>
      <c r="ED51" s="216"/>
      <c r="EE51" s="215">
        <f>SUM(CF51,CW51)</f>
        <v>-2809281345.61</v>
      </c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183" t="s">
        <v>39</v>
      </c>
      <c r="EU51" s="183"/>
      <c r="EV51" s="183"/>
      <c r="EW51" s="183"/>
      <c r="EX51" s="183"/>
      <c r="EY51" s="183"/>
      <c r="EZ51" s="183"/>
      <c r="FA51" s="183"/>
      <c r="FB51" s="183"/>
      <c r="FC51" s="183"/>
      <c r="FD51" s="183"/>
      <c r="FE51" s="183"/>
      <c r="FF51" s="183"/>
      <c r="FG51" s="183"/>
      <c r="FH51" s="183"/>
      <c r="FI51" s="183"/>
      <c r="FJ51" s="184"/>
    </row>
    <row r="52" spans="1:166" ht="11.25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11" t="s">
        <v>56</v>
      </c>
    </row>
    <row r="53" spans="1:165" ht="3" customHeight="1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</row>
    <row r="54" spans="1:166" ht="11.25" customHeight="1">
      <c r="A54" s="43" t="s">
        <v>6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4"/>
      <c r="AP54" s="95" t="s">
        <v>17</v>
      </c>
      <c r="AQ54" s="43"/>
      <c r="AR54" s="43"/>
      <c r="AS54" s="43"/>
      <c r="AT54" s="43"/>
      <c r="AU54" s="44"/>
      <c r="AV54" s="95" t="s">
        <v>67</v>
      </c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4"/>
      <c r="BL54" s="95" t="s">
        <v>49</v>
      </c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4"/>
      <c r="CF54" s="92" t="s">
        <v>18</v>
      </c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4"/>
      <c r="ET54" s="95" t="s">
        <v>22</v>
      </c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</row>
    <row r="55" spans="1:166" ht="33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6"/>
      <c r="AP55" s="96"/>
      <c r="AQ55" s="45"/>
      <c r="AR55" s="45"/>
      <c r="AS55" s="45"/>
      <c r="AT55" s="45"/>
      <c r="AU55" s="46"/>
      <c r="AV55" s="96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6"/>
      <c r="BL55" s="96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6"/>
      <c r="CF55" s="93" t="s">
        <v>74</v>
      </c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4"/>
      <c r="CW55" s="92" t="s">
        <v>19</v>
      </c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4"/>
      <c r="DN55" s="92" t="s">
        <v>20</v>
      </c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4"/>
      <c r="EE55" s="92" t="s">
        <v>21</v>
      </c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4"/>
      <c r="ET55" s="96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</row>
    <row r="56" spans="1:166" ht="12" thickBot="1">
      <c r="A56" s="80">
        <v>1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1"/>
      <c r="AP56" s="55">
        <v>2</v>
      </c>
      <c r="AQ56" s="56"/>
      <c r="AR56" s="56"/>
      <c r="AS56" s="56"/>
      <c r="AT56" s="56"/>
      <c r="AU56" s="57"/>
      <c r="AV56" s="55">
        <v>3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7"/>
      <c r="BL56" s="55">
        <v>4</v>
      </c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7"/>
      <c r="CF56" s="55">
        <v>5</v>
      </c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7"/>
      <c r="CW56" s="55">
        <v>6</v>
      </c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7"/>
      <c r="DN56" s="55">
        <v>7</v>
      </c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7"/>
      <c r="EE56" s="55">
        <v>8</v>
      </c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7"/>
      <c r="ET56" s="55">
        <v>9</v>
      </c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</row>
    <row r="57" spans="1:166" ht="33" customHeight="1">
      <c r="A57" s="194" t="s">
        <v>72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206"/>
      <c r="AP57" s="207" t="s">
        <v>48</v>
      </c>
      <c r="AQ57" s="87"/>
      <c r="AR57" s="87"/>
      <c r="AS57" s="87"/>
      <c r="AT57" s="87"/>
      <c r="AU57" s="88"/>
      <c r="AV57" s="189" t="s">
        <v>39</v>
      </c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1"/>
      <c r="BL57" s="189" t="s">
        <v>39</v>
      </c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1"/>
      <c r="CF57" s="189">
        <f>SUM(CF58,CF60)</f>
        <v>-108990967.86000001</v>
      </c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1"/>
      <c r="CW57" s="189">
        <f>SUM(CW58,CW60)</f>
        <v>-2700290377.75</v>
      </c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1"/>
      <c r="DN57" s="189" t="s">
        <v>39</v>
      </c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1"/>
      <c r="EE57" s="189">
        <f>SUM(EE58,EE60)</f>
        <v>-2809281345.6100006</v>
      </c>
      <c r="EF57" s="190"/>
      <c r="EG57" s="190"/>
      <c r="EH57" s="190"/>
      <c r="EI57" s="190"/>
      <c r="EJ57" s="190"/>
      <c r="EK57" s="190"/>
      <c r="EL57" s="190"/>
      <c r="EM57" s="190"/>
      <c r="EN57" s="190"/>
      <c r="EO57" s="190"/>
      <c r="EP57" s="190"/>
      <c r="EQ57" s="190"/>
      <c r="ER57" s="190"/>
      <c r="ES57" s="191"/>
      <c r="ET57" s="189" t="s">
        <v>39</v>
      </c>
      <c r="EU57" s="190"/>
      <c r="EV57" s="190"/>
      <c r="EW57" s="190"/>
      <c r="EX57" s="190"/>
      <c r="EY57" s="190"/>
      <c r="EZ57" s="190"/>
      <c r="FA57" s="190"/>
      <c r="FB57" s="190"/>
      <c r="FC57" s="190"/>
      <c r="FD57" s="190"/>
      <c r="FE57" s="190"/>
      <c r="FF57" s="190"/>
      <c r="FG57" s="190"/>
      <c r="FH57" s="190"/>
      <c r="FI57" s="190"/>
      <c r="FJ57" s="208"/>
    </row>
    <row r="58" spans="1:166" ht="15" customHeight="1">
      <c r="A58" s="204" t="s">
        <v>36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5"/>
      <c r="AP58" s="178" t="s">
        <v>43</v>
      </c>
      <c r="AQ58" s="179"/>
      <c r="AR58" s="179"/>
      <c r="AS58" s="179"/>
      <c r="AT58" s="179"/>
      <c r="AU58" s="180"/>
      <c r="AV58" s="139" t="s">
        <v>39</v>
      </c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1"/>
      <c r="BL58" s="139" t="s">
        <v>39</v>
      </c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1"/>
      <c r="CF58" s="139">
        <f>-739599070.59+15010</f>
        <v>-739584060.59</v>
      </c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1"/>
      <c r="CW58" s="139">
        <v>-6900290377.75</v>
      </c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1"/>
      <c r="DN58" s="139" t="s">
        <v>39</v>
      </c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1"/>
      <c r="EE58" s="139">
        <f>SUM(CF58:DM59)</f>
        <v>-7639874438.34</v>
      </c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0"/>
      <c r="ES58" s="141"/>
      <c r="ET58" s="139" t="s">
        <v>39</v>
      </c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0"/>
      <c r="FF58" s="140"/>
      <c r="FG58" s="140"/>
      <c r="FH58" s="140"/>
      <c r="FI58" s="140"/>
      <c r="FJ58" s="158"/>
    </row>
    <row r="59" spans="1:166" ht="13.5" customHeight="1">
      <c r="A59" s="194" t="s">
        <v>52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81"/>
      <c r="AQ59" s="153"/>
      <c r="AR59" s="153"/>
      <c r="AS59" s="153"/>
      <c r="AT59" s="153"/>
      <c r="AU59" s="182"/>
      <c r="AV59" s="142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4"/>
      <c r="BL59" s="142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4"/>
      <c r="CF59" s="142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4"/>
      <c r="CW59" s="142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4"/>
      <c r="DN59" s="142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4"/>
      <c r="EE59" s="142"/>
      <c r="EF59" s="143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/>
      <c r="ER59" s="143"/>
      <c r="ES59" s="144"/>
      <c r="ET59" s="142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  <c r="FE59" s="143"/>
      <c r="FF59" s="143"/>
      <c r="FG59" s="143"/>
      <c r="FH59" s="143"/>
      <c r="FI59" s="143"/>
      <c r="FJ59" s="159"/>
    </row>
    <row r="60" spans="1:166" ht="18" customHeight="1" thickBot="1">
      <c r="A60" s="196" t="s">
        <v>51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8"/>
      <c r="AP60" s="199" t="s">
        <v>44</v>
      </c>
      <c r="AQ60" s="200"/>
      <c r="AR60" s="200"/>
      <c r="AS60" s="200"/>
      <c r="AT60" s="200"/>
      <c r="AU60" s="200"/>
      <c r="AV60" s="183" t="s">
        <v>39</v>
      </c>
      <c r="AW60" s="183"/>
      <c r="AX60" s="183"/>
      <c r="AY60" s="183"/>
      <c r="AZ60" s="183"/>
      <c r="BA60" s="183"/>
      <c r="BB60" s="183"/>
      <c r="BC60" s="183"/>
      <c r="BD60" s="183"/>
      <c r="BE60" s="201"/>
      <c r="BF60" s="202"/>
      <c r="BG60" s="202"/>
      <c r="BH60" s="202"/>
      <c r="BI60" s="202"/>
      <c r="BJ60" s="202"/>
      <c r="BK60" s="203"/>
      <c r="BL60" s="183" t="s">
        <v>39</v>
      </c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3"/>
      <c r="CC60" s="183"/>
      <c r="CD60" s="183"/>
      <c r="CE60" s="183"/>
      <c r="CF60" s="183">
        <v>630593092.73</v>
      </c>
      <c r="CG60" s="183"/>
      <c r="CH60" s="183"/>
      <c r="CI60" s="183"/>
      <c r="CJ60" s="183"/>
      <c r="CK60" s="183"/>
      <c r="CL60" s="183"/>
      <c r="CM60" s="183"/>
      <c r="CN60" s="183"/>
      <c r="CO60" s="183"/>
      <c r="CP60" s="183"/>
      <c r="CQ60" s="183"/>
      <c r="CR60" s="183"/>
      <c r="CS60" s="183"/>
      <c r="CT60" s="183"/>
      <c r="CU60" s="183"/>
      <c r="CV60" s="183"/>
      <c r="CW60" s="295">
        <v>4200000000</v>
      </c>
      <c r="CX60" s="295"/>
      <c r="CY60" s="295"/>
      <c r="CZ60" s="295"/>
      <c r="DA60" s="295"/>
      <c r="DB60" s="295"/>
      <c r="DC60" s="295"/>
      <c r="DD60" s="295"/>
      <c r="DE60" s="295"/>
      <c r="DF60" s="295"/>
      <c r="DG60" s="295"/>
      <c r="DH60" s="295"/>
      <c r="DI60" s="295"/>
      <c r="DJ60" s="295"/>
      <c r="DK60" s="295"/>
      <c r="DL60" s="295"/>
      <c r="DM60" s="295"/>
      <c r="DN60" s="183" t="s">
        <v>39</v>
      </c>
      <c r="DO60" s="183"/>
      <c r="DP60" s="183"/>
      <c r="DQ60" s="183"/>
      <c r="DR60" s="183"/>
      <c r="DS60" s="183"/>
      <c r="DT60" s="183"/>
      <c r="DU60" s="183"/>
      <c r="DV60" s="183"/>
      <c r="DW60" s="183"/>
      <c r="DX60" s="183"/>
      <c r="DY60" s="183"/>
      <c r="DZ60" s="183"/>
      <c r="EA60" s="183"/>
      <c r="EB60" s="183"/>
      <c r="EC60" s="183"/>
      <c r="ED60" s="183"/>
      <c r="EE60" s="183">
        <f>SUM(CF60:DM60)</f>
        <v>4830593092.73</v>
      </c>
      <c r="EF60" s="183"/>
      <c r="EG60" s="183"/>
      <c r="EH60" s="183"/>
      <c r="EI60" s="183"/>
      <c r="EJ60" s="183"/>
      <c r="EK60" s="183"/>
      <c r="EL60" s="183"/>
      <c r="EM60" s="183"/>
      <c r="EN60" s="183"/>
      <c r="EO60" s="183"/>
      <c r="EP60" s="183"/>
      <c r="EQ60" s="183"/>
      <c r="ER60" s="183"/>
      <c r="ES60" s="183"/>
      <c r="ET60" s="183" t="s">
        <v>39</v>
      </c>
      <c r="EU60" s="183"/>
      <c r="EV60" s="183"/>
      <c r="EW60" s="183"/>
      <c r="EX60" s="183"/>
      <c r="EY60" s="183"/>
      <c r="EZ60" s="183"/>
      <c r="FA60" s="183"/>
      <c r="FB60" s="183"/>
      <c r="FC60" s="183"/>
      <c r="FD60" s="183"/>
      <c r="FE60" s="183"/>
      <c r="FF60" s="183"/>
      <c r="FG60" s="183"/>
      <c r="FH60" s="183"/>
      <c r="FI60" s="183"/>
      <c r="FJ60" s="184"/>
    </row>
    <row r="61" spans="1:166" ht="22.5" customHeight="1">
      <c r="A61" s="185" t="s">
        <v>73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7" t="s">
        <v>45</v>
      </c>
      <c r="AQ61" s="85"/>
      <c r="AR61" s="85"/>
      <c r="AS61" s="85"/>
      <c r="AT61" s="85"/>
      <c r="AU61" s="85"/>
      <c r="AV61" s="188" t="s">
        <v>39</v>
      </c>
      <c r="AW61" s="188"/>
      <c r="AX61" s="188"/>
      <c r="AY61" s="188"/>
      <c r="AZ61" s="188"/>
      <c r="BA61" s="188"/>
      <c r="BB61" s="188"/>
      <c r="BC61" s="188"/>
      <c r="BD61" s="188"/>
      <c r="BE61" s="189"/>
      <c r="BF61" s="190"/>
      <c r="BG61" s="190"/>
      <c r="BH61" s="190"/>
      <c r="BI61" s="190"/>
      <c r="BJ61" s="190"/>
      <c r="BK61" s="191"/>
      <c r="BL61" s="188" t="s">
        <v>39</v>
      </c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 t="s">
        <v>39</v>
      </c>
      <c r="CG61" s="188"/>
      <c r="CH61" s="188"/>
      <c r="CI61" s="188"/>
      <c r="CJ61" s="188"/>
      <c r="CK61" s="188"/>
      <c r="CL61" s="188"/>
      <c r="CM61" s="188"/>
      <c r="CN61" s="188"/>
      <c r="CO61" s="188"/>
      <c r="CP61" s="188"/>
      <c r="CQ61" s="188"/>
      <c r="CR61" s="188"/>
      <c r="CS61" s="188"/>
      <c r="CT61" s="188"/>
      <c r="CU61" s="188"/>
      <c r="CV61" s="188"/>
      <c r="CW61" s="188">
        <f>SUM(CW62,CW64)</f>
        <v>0</v>
      </c>
      <c r="CX61" s="188"/>
      <c r="CY61" s="188"/>
      <c r="CZ61" s="188"/>
      <c r="DA61" s="188"/>
      <c r="DB61" s="188"/>
      <c r="DC61" s="188"/>
      <c r="DD61" s="188"/>
      <c r="DE61" s="188"/>
      <c r="DF61" s="188"/>
      <c r="DG61" s="188"/>
      <c r="DH61" s="188"/>
      <c r="DI61" s="188"/>
      <c r="DJ61" s="188"/>
      <c r="DK61" s="188"/>
      <c r="DL61" s="188"/>
      <c r="DM61" s="188"/>
      <c r="DN61" s="192">
        <v>0</v>
      </c>
      <c r="DO61" s="192"/>
      <c r="DP61" s="192"/>
      <c r="DQ61" s="192"/>
      <c r="DR61" s="192"/>
      <c r="DS61" s="192"/>
      <c r="DT61" s="192"/>
      <c r="DU61" s="192"/>
      <c r="DV61" s="192"/>
      <c r="DW61" s="192"/>
      <c r="DX61" s="192"/>
      <c r="DY61" s="192"/>
      <c r="DZ61" s="192"/>
      <c r="EA61" s="192"/>
      <c r="EB61" s="192"/>
      <c r="EC61" s="192"/>
      <c r="ED61" s="192"/>
      <c r="EE61" s="188">
        <f>SUM(EE62,EE64)</f>
        <v>0</v>
      </c>
      <c r="EF61" s="188"/>
      <c r="EG61" s="188"/>
      <c r="EH61" s="188"/>
      <c r="EI61" s="188"/>
      <c r="EJ61" s="188"/>
      <c r="EK61" s="188"/>
      <c r="EL61" s="188"/>
      <c r="EM61" s="188"/>
      <c r="EN61" s="188"/>
      <c r="EO61" s="188"/>
      <c r="EP61" s="188"/>
      <c r="EQ61" s="188"/>
      <c r="ER61" s="188"/>
      <c r="ES61" s="188"/>
      <c r="ET61" s="188" t="s">
        <v>39</v>
      </c>
      <c r="EU61" s="188"/>
      <c r="EV61" s="188"/>
      <c r="EW61" s="188"/>
      <c r="EX61" s="188"/>
      <c r="EY61" s="188"/>
      <c r="EZ61" s="188"/>
      <c r="FA61" s="188"/>
      <c r="FB61" s="188"/>
      <c r="FC61" s="188"/>
      <c r="FD61" s="188"/>
      <c r="FE61" s="188"/>
      <c r="FF61" s="188"/>
      <c r="FG61" s="188"/>
      <c r="FH61" s="188"/>
      <c r="FI61" s="188"/>
      <c r="FJ61" s="193"/>
    </row>
    <row r="62" spans="1:166" ht="11.25" customHeight="1">
      <c r="A62" s="176" t="s">
        <v>16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7"/>
      <c r="AP62" s="178" t="s">
        <v>46</v>
      </c>
      <c r="AQ62" s="179"/>
      <c r="AR62" s="179"/>
      <c r="AS62" s="179"/>
      <c r="AT62" s="179"/>
      <c r="AU62" s="180"/>
      <c r="AV62" s="139" t="s">
        <v>39</v>
      </c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1"/>
      <c r="BL62" s="139" t="s">
        <v>39</v>
      </c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1"/>
      <c r="CF62" s="139" t="s">
        <v>39</v>
      </c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1"/>
      <c r="CW62" s="139">
        <v>4200000000</v>
      </c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1"/>
      <c r="DN62" s="170">
        <v>0</v>
      </c>
      <c r="DO62" s="171"/>
      <c r="DP62" s="171"/>
      <c r="DQ62" s="171"/>
      <c r="DR62" s="171"/>
      <c r="DS62" s="171"/>
      <c r="DT62" s="171"/>
      <c r="DU62" s="171"/>
      <c r="DV62" s="171"/>
      <c r="DW62" s="171"/>
      <c r="DX62" s="171"/>
      <c r="DY62" s="171"/>
      <c r="DZ62" s="171"/>
      <c r="EA62" s="171"/>
      <c r="EB62" s="171"/>
      <c r="EC62" s="171"/>
      <c r="ED62" s="172"/>
      <c r="EE62" s="139">
        <f>SUM(CW62)</f>
        <v>4200000000</v>
      </c>
      <c r="EF62" s="140"/>
      <c r="EG62" s="140"/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0"/>
      <c r="ES62" s="141"/>
      <c r="ET62" s="139" t="s">
        <v>39</v>
      </c>
      <c r="EU62" s="140"/>
      <c r="EV62" s="140"/>
      <c r="EW62" s="140"/>
      <c r="EX62" s="140"/>
      <c r="EY62" s="140"/>
      <c r="EZ62" s="140"/>
      <c r="FA62" s="140"/>
      <c r="FB62" s="140"/>
      <c r="FC62" s="140"/>
      <c r="FD62" s="140"/>
      <c r="FE62" s="140"/>
      <c r="FF62" s="140"/>
      <c r="FG62" s="140"/>
      <c r="FH62" s="140"/>
      <c r="FI62" s="140"/>
      <c r="FJ62" s="158"/>
    </row>
    <row r="63" spans="1:166" ht="10.5" customHeight="1">
      <c r="A63" s="160" t="s">
        <v>113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1"/>
      <c r="AP63" s="181"/>
      <c r="AQ63" s="153"/>
      <c r="AR63" s="153"/>
      <c r="AS63" s="153"/>
      <c r="AT63" s="153"/>
      <c r="AU63" s="182"/>
      <c r="AV63" s="142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4"/>
      <c r="BL63" s="142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4"/>
      <c r="CF63" s="142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4"/>
      <c r="CW63" s="142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4"/>
      <c r="DN63" s="173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/>
      <c r="DY63" s="174"/>
      <c r="DZ63" s="174"/>
      <c r="EA63" s="174"/>
      <c r="EB63" s="174"/>
      <c r="EC63" s="174"/>
      <c r="ED63" s="175"/>
      <c r="EE63" s="142"/>
      <c r="EF63" s="143"/>
      <c r="EG63" s="143"/>
      <c r="EH63" s="143"/>
      <c r="EI63" s="143"/>
      <c r="EJ63" s="143"/>
      <c r="EK63" s="143"/>
      <c r="EL63" s="143"/>
      <c r="EM63" s="143"/>
      <c r="EN63" s="143"/>
      <c r="EO63" s="143"/>
      <c r="EP63" s="143"/>
      <c r="EQ63" s="143"/>
      <c r="ER63" s="143"/>
      <c r="ES63" s="144"/>
      <c r="ET63" s="142"/>
      <c r="EU63" s="143"/>
      <c r="EV63" s="143"/>
      <c r="EW63" s="143"/>
      <c r="EX63" s="143"/>
      <c r="EY63" s="143"/>
      <c r="EZ63" s="143"/>
      <c r="FA63" s="143"/>
      <c r="FB63" s="143"/>
      <c r="FC63" s="143"/>
      <c r="FD63" s="143"/>
      <c r="FE63" s="143"/>
      <c r="FF63" s="143"/>
      <c r="FG63" s="143"/>
      <c r="FH63" s="143"/>
      <c r="FI63" s="143"/>
      <c r="FJ63" s="159"/>
    </row>
    <row r="64" spans="1:166" ht="14.25" customHeight="1">
      <c r="A64" s="162" t="s">
        <v>114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4"/>
      <c r="AP64" s="165" t="s">
        <v>47</v>
      </c>
      <c r="AQ64" s="166"/>
      <c r="AR64" s="166"/>
      <c r="AS64" s="166"/>
      <c r="AT64" s="166"/>
      <c r="AU64" s="166"/>
      <c r="AV64" s="146" t="s">
        <v>39</v>
      </c>
      <c r="AW64" s="146"/>
      <c r="AX64" s="146"/>
      <c r="AY64" s="146"/>
      <c r="AZ64" s="146"/>
      <c r="BA64" s="146"/>
      <c r="BB64" s="146"/>
      <c r="BC64" s="146"/>
      <c r="BD64" s="146"/>
      <c r="BE64" s="139"/>
      <c r="BF64" s="140"/>
      <c r="BG64" s="140"/>
      <c r="BH64" s="140"/>
      <c r="BI64" s="140"/>
      <c r="BJ64" s="140"/>
      <c r="BK64" s="141"/>
      <c r="BL64" s="146" t="s">
        <v>39</v>
      </c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 t="s">
        <v>39</v>
      </c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39">
        <v>-4200000000</v>
      </c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1"/>
      <c r="DN64" s="138">
        <v>0</v>
      </c>
      <c r="DO64" s="138"/>
      <c r="DP64" s="138"/>
      <c r="DQ64" s="138"/>
      <c r="DR64" s="138"/>
      <c r="DS64" s="138"/>
      <c r="DT64" s="138"/>
      <c r="DU64" s="138"/>
      <c r="DV64" s="138"/>
      <c r="DW64" s="138"/>
      <c r="DX64" s="138"/>
      <c r="DY64" s="138"/>
      <c r="DZ64" s="138"/>
      <c r="EA64" s="138"/>
      <c r="EB64" s="138"/>
      <c r="EC64" s="138"/>
      <c r="ED64" s="138"/>
      <c r="EE64" s="146">
        <f>SUM(CW64)</f>
        <v>-4200000000</v>
      </c>
      <c r="EF64" s="146"/>
      <c r="EG64" s="146"/>
      <c r="EH64" s="146"/>
      <c r="EI64" s="146"/>
      <c r="EJ64" s="146"/>
      <c r="EK64" s="146"/>
      <c r="EL64" s="146"/>
      <c r="EM64" s="146"/>
      <c r="EN64" s="146"/>
      <c r="EO64" s="146"/>
      <c r="EP64" s="146"/>
      <c r="EQ64" s="146"/>
      <c r="ER64" s="146"/>
      <c r="ES64" s="146"/>
      <c r="ET64" s="146" t="s">
        <v>39</v>
      </c>
      <c r="EU64" s="146"/>
      <c r="EV64" s="146"/>
      <c r="EW64" s="146"/>
      <c r="EX64" s="146"/>
      <c r="EY64" s="146"/>
      <c r="EZ64" s="146"/>
      <c r="FA64" s="146"/>
      <c r="FB64" s="146"/>
      <c r="FC64" s="146"/>
      <c r="FD64" s="146"/>
      <c r="FE64" s="146"/>
      <c r="FF64" s="146"/>
      <c r="FG64" s="146"/>
      <c r="FH64" s="146"/>
      <c r="FI64" s="146"/>
      <c r="FJ64" s="147"/>
    </row>
    <row r="65" spans="1:166" ht="1.5" customHeight="1" thickBot="1">
      <c r="A65" s="155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7"/>
      <c r="AP65" s="150"/>
      <c r="AQ65" s="151"/>
      <c r="AR65" s="151"/>
      <c r="AS65" s="151"/>
      <c r="AT65" s="151"/>
      <c r="AU65" s="151"/>
      <c r="AV65" s="152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36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6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48"/>
      <c r="CW65" s="167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169"/>
      <c r="DN65" s="136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6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48"/>
      <c r="ET65" s="136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  <c r="FF65" s="137"/>
      <c r="FG65" s="137"/>
      <c r="FH65" s="137"/>
      <c r="FI65" s="137"/>
      <c r="FJ65" s="149"/>
    </row>
    <row r="66" ht="11.25"/>
    <row r="67" ht="11.25"/>
    <row r="68" spans="1:166" ht="11.25">
      <c r="A68" s="1" t="s">
        <v>7</v>
      </c>
      <c r="M68" s="1" t="s">
        <v>188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17"/>
      <c r="AF68" s="4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BA68" s="70" t="s">
        <v>191</v>
      </c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F68" s="1" t="s">
        <v>27</v>
      </c>
      <c r="DC68" s="1" t="s">
        <v>252</v>
      </c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4"/>
    </row>
    <row r="69" spans="1:166" ht="11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1" t="s">
        <v>189</v>
      </c>
      <c r="P69" s="19"/>
      <c r="Q69" s="20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4"/>
      <c r="AK69" s="145" t="s">
        <v>9</v>
      </c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BA69" s="145" t="s">
        <v>10</v>
      </c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21"/>
      <c r="CF69" s="1" t="s">
        <v>28</v>
      </c>
      <c r="DC69" s="1" t="s">
        <v>253</v>
      </c>
      <c r="EI69" s="22"/>
      <c r="EJ69" s="22"/>
      <c r="EK69" s="22"/>
      <c r="EL69" s="23"/>
      <c r="EM69" s="23"/>
      <c r="EN69" s="23"/>
      <c r="EO69" s="23"/>
      <c r="EP69" s="22"/>
      <c r="EQ69" s="23"/>
      <c r="ER69" s="23"/>
      <c r="ES69" s="23"/>
      <c r="ET69" s="19"/>
      <c r="EU69" s="19"/>
      <c r="EV69" s="19"/>
      <c r="EW69" s="19"/>
      <c r="EX69" s="23"/>
      <c r="EY69" s="24" t="s">
        <v>254</v>
      </c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2"/>
    </row>
    <row r="70" spans="13:153" ht="11.25">
      <c r="M70" s="27" t="s">
        <v>190</v>
      </c>
      <c r="DC70" s="1" t="s">
        <v>255</v>
      </c>
      <c r="DQ70" s="3"/>
      <c r="DR70" s="3"/>
      <c r="EG70" s="145" t="s">
        <v>9</v>
      </c>
      <c r="EH70" s="145"/>
      <c r="EI70" s="145"/>
      <c r="EJ70" s="145"/>
      <c r="EK70" s="145"/>
      <c r="EL70" s="145"/>
      <c r="EM70" s="145"/>
      <c r="EN70" s="145"/>
      <c r="EO70" s="145"/>
      <c r="EP70" s="145"/>
      <c r="EQ70" s="145"/>
      <c r="ER70" s="145"/>
      <c r="ES70" s="145"/>
      <c r="ET70" s="145"/>
      <c r="EW70" s="21" t="s">
        <v>10</v>
      </c>
    </row>
    <row r="71" spans="1:144" ht="29.25" customHeight="1">
      <c r="A71" s="1" t="s">
        <v>8</v>
      </c>
      <c r="Q71" s="1" t="s">
        <v>137</v>
      </c>
      <c r="AI71" s="22"/>
      <c r="AJ71" s="22"/>
      <c r="AK71" s="22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BA71" s="70" t="s">
        <v>139</v>
      </c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</row>
    <row r="72" spans="17:166" ht="11.25">
      <c r="Q72" s="1" t="s">
        <v>112</v>
      </c>
      <c r="AF72" s="3"/>
      <c r="AG72" s="3"/>
      <c r="AL72" s="154" t="s">
        <v>9</v>
      </c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BA72" s="145" t="s">
        <v>10</v>
      </c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FJ72" s="4"/>
    </row>
    <row r="73" spans="17:166" ht="12" customHeight="1">
      <c r="Q73" s="1" t="s">
        <v>138</v>
      </c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FJ73" s="4"/>
    </row>
    <row r="74" spans="1:166" ht="13.5" customHeight="1">
      <c r="A74" s="71" t="s">
        <v>11</v>
      </c>
      <c r="B74" s="71"/>
      <c r="C74" s="153"/>
      <c r="D74" s="153"/>
      <c r="E74" s="153"/>
      <c r="F74" s="1" t="s">
        <v>11</v>
      </c>
      <c r="I74" s="70" t="s">
        <v>241</v>
      </c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1">
        <v>20</v>
      </c>
      <c r="Z74" s="71"/>
      <c r="AA74" s="71"/>
      <c r="AB74" s="71"/>
      <c r="AC74" s="72" t="s">
        <v>192</v>
      </c>
      <c r="AD74" s="72"/>
      <c r="AE74" s="72"/>
      <c r="AF74" s="1" t="s">
        <v>59</v>
      </c>
      <c r="CD74" s="5"/>
      <c r="CE74" s="5"/>
      <c r="CF74" s="5"/>
      <c r="CG74" s="5"/>
      <c r="CH74" s="5"/>
      <c r="CI74" s="4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4"/>
      <c r="CY74" s="4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4"/>
      <c r="DW74" s="4"/>
      <c r="DX74" s="13"/>
      <c r="DY74" s="13"/>
      <c r="DZ74" s="12"/>
      <c r="EA74" s="12"/>
      <c r="EB74" s="12"/>
      <c r="FD74" s="4"/>
      <c r="FE74" s="4"/>
      <c r="FF74" s="4"/>
      <c r="FG74" s="4"/>
      <c r="FH74" s="4"/>
      <c r="FI74" s="4"/>
      <c r="FJ74" s="4"/>
    </row>
    <row r="76" ht="6.75" customHeight="1"/>
    <row r="77" ht="11.25"/>
    <row r="78" ht="11.25"/>
    <row r="80" ht="11.25"/>
    <row r="81" ht="11.25"/>
    <row r="82" ht="11.25"/>
  </sheetData>
  <sheetProtection/>
  <mergeCells count="522">
    <mergeCell ref="ET32:FJ32"/>
    <mergeCell ref="A33:AO33"/>
    <mergeCell ref="AP33:AU33"/>
    <mergeCell ref="AV33:BK33"/>
    <mergeCell ref="BL33:CE33"/>
    <mergeCell ref="CF33:CV33"/>
    <mergeCell ref="CW33:DM33"/>
    <mergeCell ref="DN33:ED33"/>
    <mergeCell ref="EE33:ES33"/>
    <mergeCell ref="ET33:FJ33"/>
    <mergeCell ref="EE31:ES31"/>
    <mergeCell ref="ET31:FJ31"/>
    <mergeCell ref="A32:AO32"/>
    <mergeCell ref="AP32:AU32"/>
    <mergeCell ref="AV32:BK32"/>
    <mergeCell ref="BL32:CE32"/>
    <mergeCell ref="CF32:CV32"/>
    <mergeCell ref="CW32:DM32"/>
    <mergeCell ref="DN32:ED32"/>
    <mergeCell ref="EE32:ES32"/>
    <mergeCell ref="DN30:ED30"/>
    <mergeCell ref="EE30:ES30"/>
    <mergeCell ref="ET30:FJ30"/>
    <mergeCell ref="A31:AO31"/>
    <mergeCell ref="AP31:AU31"/>
    <mergeCell ref="AV31:BK31"/>
    <mergeCell ref="BL31:CE31"/>
    <mergeCell ref="CF31:CV31"/>
    <mergeCell ref="CW31:DM31"/>
    <mergeCell ref="DN31:ED31"/>
    <mergeCell ref="A30:AO30"/>
    <mergeCell ref="AP30:AU30"/>
    <mergeCell ref="AV30:BK30"/>
    <mergeCell ref="BL30:CE30"/>
    <mergeCell ref="CF30:CV30"/>
    <mergeCell ref="CW30:DM30"/>
    <mergeCell ref="ET28:FJ28"/>
    <mergeCell ref="EE25:ES25"/>
    <mergeCell ref="ET25:FJ25"/>
    <mergeCell ref="A28:AO28"/>
    <mergeCell ref="AP28:AU28"/>
    <mergeCell ref="AV28:BK28"/>
    <mergeCell ref="BL28:CE28"/>
    <mergeCell ref="CF28:CV28"/>
    <mergeCell ref="CW28:DM28"/>
    <mergeCell ref="DN28:ED28"/>
    <mergeCell ref="EE28:ES28"/>
    <mergeCell ref="DN23:ED23"/>
    <mergeCell ref="EE23:ES23"/>
    <mergeCell ref="ET23:FJ23"/>
    <mergeCell ref="A25:AO25"/>
    <mergeCell ref="AP25:AU25"/>
    <mergeCell ref="AV25:BK25"/>
    <mergeCell ref="BL25:CE25"/>
    <mergeCell ref="CF25:CV25"/>
    <mergeCell ref="CW25:DM25"/>
    <mergeCell ref="DN25:ED25"/>
    <mergeCell ref="A23:AO23"/>
    <mergeCell ref="AP23:AU23"/>
    <mergeCell ref="AV23:BK23"/>
    <mergeCell ref="BL23:CE23"/>
    <mergeCell ref="CF22:CV22"/>
    <mergeCell ref="CW22:DM22"/>
    <mergeCell ref="CF23:CV23"/>
    <mergeCell ref="CW23:DM23"/>
    <mergeCell ref="A24:AO24"/>
    <mergeCell ref="DN18:ED18"/>
    <mergeCell ref="EE18:ES18"/>
    <mergeCell ref="ET18:FJ18"/>
    <mergeCell ref="A22:AO22"/>
    <mergeCell ref="AP22:AU22"/>
    <mergeCell ref="AV22:BK22"/>
    <mergeCell ref="BL22:CE22"/>
    <mergeCell ref="DN22:ED22"/>
    <mergeCell ref="EE22:ES22"/>
    <mergeCell ref="ET22:FJ22"/>
    <mergeCell ref="A18:AO18"/>
    <mergeCell ref="AP18:AU18"/>
    <mergeCell ref="AV18:BK18"/>
    <mergeCell ref="BL18:CE18"/>
    <mergeCell ref="CF17:CV17"/>
    <mergeCell ref="CW17:DM17"/>
    <mergeCell ref="CF18:CV18"/>
    <mergeCell ref="CW18:DM18"/>
    <mergeCell ref="ET13:FJ13"/>
    <mergeCell ref="A17:AO17"/>
    <mergeCell ref="AP17:AU17"/>
    <mergeCell ref="AV17:BK17"/>
    <mergeCell ref="BL17:CE17"/>
    <mergeCell ref="DN17:ED17"/>
    <mergeCell ref="EE17:ES17"/>
    <mergeCell ref="ET17:FJ17"/>
    <mergeCell ref="A15:AO15"/>
    <mergeCell ref="AP15:AU15"/>
    <mergeCell ref="DN10:ED10"/>
    <mergeCell ref="EE10:ES10"/>
    <mergeCell ref="ET10:FJ10"/>
    <mergeCell ref="A13:AO13"/>
    <mergeCell ref="AP13:AU13"/>
    <mergeCell ref="AV13:BK13"/>
    <mergeCell ref="BL13:CE13"/>
    <mergeCell ref="CF13:CV13"/>
    <mergeCell ref="CW13:DM13"/>
    <mergeCell ref="DN13:ED13"/>
    <mergeCell ref="A10:AO10"/>
    <mergeCell ref="AP10:AU10"/>
    <mergeCell ref="AV10:BK10"/>
    <mergeCell ref="BL10:CE10"/>
    <mergeCell ref="CF10:CV10"/>
    <mergeCell ref="CW10:DM10"/>
    <mergeCell ref="CF36:CV36"/>
    <mergeCell ref="CW36:DM36"/>
    <mergeCell ref="DN36:ED36"/>
    <mergeCell ref="EE36:ES36"/>
    <mergeCell ref="ET36:FJ36"/>
    <mergeCell ref="CW26:DM26"/>
    <mergeCell ref="DN26:ED26"/>
    <mergeCell ref="EE26:ES26"/>
    <mergeCell ref="CF35:CV35"/>
    <mergeCell ref="CW35:DM35"/>
    <mergeCell ref="EE12:ES12"/>
    <mergeCell ref="ET12:FJ12"/>
    <mergeCell ref="A35:AO35"/>
    <mergeCell ref="AP35:AU35"/>
    <mergeCell ref="AV35:BK35"/>
    <mergeCell ref="BL35:CE35"/>
    <mergeCell ref="DN35:ED35"/>
    <mergeCell ref="EE35:ES35"/>
    <mergeCell ref="ET35:FJ35"/>
    <mergeCell ref="EE13:ES13"/>
    <mergeCell ref="AP12:AU12"/>
    <mergeCell ref="AV12:BK12"/>
    <mergeCell ref="BL12:CE12"/>
    <mergeCell ref="CF12:CV12"/>
    <mergeCell ref="CW12:DM12"/>
    <mergeCell ref="DN12:ED12"/>
    <mergeCell ref="EE11:ES11"/>
    <mergeCell ref="ET11:FJ11"/>
    <mergeCell ref="A11:AO11"/>
    <mergeCell ref="AP11:AU11"/>
    <mergeCell ref="AV11:BK11"/>
    <mergeCell ref="BL11:CE11"/>
    <mergeCell ref="CF11:CV11"/>
    <mergeCell ref="CW11:DM11"/>
    <mergeCell ref="EE14:ES14"/>
    <mergeCell ref="EE5:ES5"/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DN4:ED4"/>
    <mergeCell ref="CW5:DM5"/>
    <mergeCell ref="DN11:ED11"/>
    <mergeCell ref="DN5:ED5"/>
    <mergeCell ref="ET6:FJ6"/>
    <mergeCell ref="CW6:DM6"/>
    <mergeCell ref="DN6:ED6"/>
    <mergeCell ref="EE6:ES6"/>
    <mergeCell ref="EE4:ES4"/>
    <mergeCell ref="ET5:FJ5"/>
    <mergeCell ref="A5:AO5"/>
    <mergeCell ref="AP5:AU5"/>
    <mergeCell ref="AV5:BK5"/>
    <mergeCell ref="BL5:CE5"/>
    <mergeCell ref="CF5:CV5"/>
    <mergeCell ref="A7:AO7"/>
    <mergeCell ref="AP7:AU8"/>
    <mergeCell ref="AV7:BK8"/>
    <mergeCell ref="BL7:CE8"/>
    <mergeCell ref="A6:AO6"/>
    <mergeCell ref="AP6:AU6"/>
    <mergeCell ref="AV6:BK6"/>
    <mergeCell ref="BL6:CE6"/>
    <mergeCell ref="CF6:CV6"/>
    <mergeCell ref="DN9:ED9"/>
    <mergeCell ref="EE9:ES9"/>
    <mergeCell ref="CF7:CV8"/>
    <mergeCell ref="CW7:DM8"/>
    <mergeCell ref="DN7:ED8"/>
    <mergeCell ref="EE7:ES8"/>
    <mergeCell ref="ET14:FJ14"/>
    <mergeCell ref="ET7:FJ8"/>
    <mergeCell ref="A8:AO8"/>
    <mergeCell ref="A9:AO9"/>
    <mergeCell ref="AP9:AU9"/>
    <mergeCell ref="AV9:BK9"/>
    <mergeCell ref="BL9:CE9"/>
    <mergeCell ref="CF9:CV9"/>
    <mergeCell ref="CW9:DM9"/>
    <mergeCell ref="A12:AO12"/>
    <mergeCell ref="AV15:BK15"/>
    <mergeCell ref="BL15:CE15"/>
    <mergeCell ref="ET9:FJ9"/>
    <mergeCell ref="A14:AO14"/>
    <mergeCell ref="AP14:AU14"/>
    <mergeCell ref="AV14:BK14"/>
    <mergeCell ref="BL14:CE14"/>
    <mergeCell ref="CF14:CV14"/>
    <mergeCell ref="CW14:DM14"/>
    <mergeCell ref="DN14:ED14"/>
    <mergeCell ref="CW16:DM16"/>
    <mergeCell ref="DN16:ED16"/>
    <mergeCell ref="EE16:ES16"/>
    <mergeCell ref="ET16:FJ16"/>
    <mergeCell ref="CF15:CV15"/>
    <mergeCell ref="CW15:DM15"/>
    <mergeCell ref="DN15:ED15"/>
    <mergeCell ref="EE15:ES15"/>
    <mergeCell ref="A19:AO19"/>
    <mergeCell ref="AP19:AU19"/>
    <mergeCell ref="AV19:BK19"/>
    <mergeCell ref="BL19:CE19"/>
    <mergeCell ref="ET15:FJ15"/>
    <mergeCell ref="A16:AO16"/>
    <mergeCell ref="AP16:AU16"/>
    <mergeCell ref="AV16:BK16"/>
    <mergeCell ref="BL16:CE16"/>
    <mergeCell ref="CF16:CV16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EE21:ES21"/>
    <mergeCell ref="A21:AO21"/>
    <mergeCell ref="AP21:AU21"/>
    <mergeCell ref="AV21:BK21"/>
    <mergeCell ref="BL21:CE21"/>
    <mergeCell ref="ET19:FJ19"/>
    <mergeCell ref="A20:AO20"/>
    <mergeCell ref="AP20:AU20"/>
    <mergeCell ref="AV20:BK20"/>
    <mergeCell ref="BL20:CE20"/>
    <mergeCell ref="ET21:FJ21"/>
    <mergeCell ref="A26:AO26"/>
    <mergeCell ref="AP26:AU26"/>
    <mergeCell ref="AV26:BK26"/>
    <mergeCell ref="BL26:CE26"/>
    <mergeCell ref="CF26:CV26"/>
    <mergeCell ref="ET26:FJ26"/>
    <mergeCell ref="CF21:CV21"/>
    <mergeCell ref="CW21:DM21"/>
    <mergeCell ref="DN21:ED21"/>
    <mergeCell ref="CW27:DM27"/>
    <mergeCell ref="DN27:ED27"/>
    <mergeCell ref="EE27:ES27"/>
    <mergeCell ref="A27:AO27"/>
    <mergeCell ref="AP27:AU27"/>
    <mergeCell ref="AV27:BK27"/>
    <mergeCell ref="BL27:CE27"/>
    <mergeCell ref="A29:AO29"/>
    <mergeCell ref="AP29:AU29"/>
    <mergeCell ref="AV29:BK29"/>
    <mergeCell ref="BL29:CE29"/>
    <mergeCell ref="CF29:CV29"/>
    <mergeCell ref="CW29:DM29"/>
    <mergeCell ref="ET34:FJ34"/>
    <mergeCell ref="CF34:CV34"/>
    <mergeCell ref="CW34:DM34"/>
    <mergeCell ref="DN34:ED34"/>
    <mergeCell ref="EE34:ES34"/>
    <mergeCell ref="ET27:FJ27"/>
    <mergeCell ref="DN29:ED29"/>
    <mergeCell ref="EE29:ES29"/>
    <mergeCell ref="ET29:FJ29"/>
    <mergeCell ref="CF27:CV27"/>
    <mergeCell ref="AV34:BK34"/>
    <mergeCell ref="BL34:CE34"/>
    <mergeCell ref="A36:AO36"/>
    <mergeCell ref="AP36:AU36"/>
    <mergeCell ref="AV36:BK36"/>
    <mergeCell ref="BL36:CE36"/>
    <mergeCell ref="A34:AO34"/>
    <mergeCell ref="AP34:AU34"/>
    <mergeCell ref="A38:AO38"/>
    <mergeCell ref="AP38:AU38"/>
    <mergeCell ref="AV38:BK38"/>
    <mergeCell ref="BL38:CE38"/>
    <mergeCell ref="A37:AO37"/>
    <mergeCell ref="AP37:AU37"/>
    <mergeCell ref="AV37:BK37"/>
    <mergeCell ref="BL37:CE37"/>
    <mergeCell ref="EE38:ES38"/>
    <mergeCell ref="ET38:FJ38"/>
    <mergeCell ref="CF37:CV37"/>
    <mergeCell ref="CW37:DM37"/>
    <mergeCell ref="DN37:ED37"/>
    <mergeCell ref="EE37:ES37"/>
    <mergeCell ref="ET37:FJ37"/>
    <mergeCell ref="CF38:CV38"/>
    <mergeCell ref="CW38:DM38"/>
    <mergeCell ref="DN38:ED38"/>
    <mergeCell ref="CW39:DM39"/>
    <mergeCell ref="BL39:CE39"/>
    <mergeCell ref="CF39:CV39"/>
    <mergeCell ref="DN39:ED39"/>
    <mergeCell ref="EE39:ES39"/>
    <mergeCell ref="ET39:FJ39"/>
    <mergeCell ref="A40:AO40"/>
    <mergeCell ref="AP40:AU40"/>
    <mergeCell ref="AV40:BK40"/>
    <mergeCell ref="BL40:CE40"/>
    <mergeCell ref="A39:AO39"/>
    <mergeCell ref="AP39:AU39"/>
    <mergeCell ref="AV39:BK39"/>
    <mergeCell ref="CW41:DM41"/>
    <mergeCell ref="DN41:ED41"/>
    <mergeCell ref="EE41:ES41"/>
    <mergeCell ref="ET41:FJ41"/>
    <mergeCell ref="CF40:CV40"/>
    <mergeCell ref="CW40:DM40"/>
    <mergeCell ref="DN40:ED40"/>
    <mergeCell ref="EE40:ES40"/>
    <mergeCell ref="A42:AO42"/>
    <mergeCell ref="AP42:AU42"/>
    <mergeCell ref="AV42:BK42"/>
    <mergeCell ref="BL42:CE42"/>
    <mergeCell ref="ET40:FJ40"/>
    <mergeCell ref="A41:AO41"/>
    <mergeCell ref="AP41:AU41"/>
    <mergeCell ref="AV41:BK41"/>
    <mergeCell ref="BL41:CE41"/>
    <mergeCell ref="CF41:CV41"/>
    <mergeCell ref="CW43:DM43"/>
    <mergeCell ref="DN43:ED43"/>
    <mergeCell ref="EE43:ES43"/>
    <mergeCell ref="ET43:FJ43"/>
    <mergeCell ref="CF42:CV42"/>
    <mergeCell ref="CW42:DM42"/>
    <mergeCell ref="DN42:ED42"/>
    <mergeCell ref="EE42:ES42"/>
    <mergeCell ref="A44:AO44"/>
    <mergeCell ref="AP44:AU44"/>
    <mergeCell ref="AV44:BK44"/>
    <mergeCell ref="BL44:CE44"/>
    <mergeCell ref="ET42:FJ42"/>
    <mergeCell ref="A43:AO43"/>
    <mergeCell ref="AP43:AU43"/>
    <mergeCell ref="AV43:BK43"/>
    <mergeCell ref="BL43:CE43"/>
    <mergeCell ref="CF43:CV43"/>
    <mergeCell ref="CW45:DM45"/>
    <mergeCell ref="DN45:ED45"/>
    <mergeCell ref="EE45:ES45"/>
    <mergeCell ref="ET45:FJ45"/>
    <mergeCell ref="CF44:CV44"/>
    <mergeCell ref="CW44:DM44"/>
    <mergeCell ref="DN44:ED44"/>
    <mergeCell ref="EE44:ES44"/>
    <mergeCell ref="A46:AO46"/>
    <mergeCell ref="AP46:AU46"/>
    <mergeCell ref="AV46:BK46"/>
    <mergeCell ref="BL46:CE46"/>
    <mergeCell ref="ET44:FJ44"/>
    <mergeCell ref="A45:AO45"/>
    <mergeCell ref="AP45:AU45"/>
    <mergeCell ref="AV45:BK45"/>
    <mergeCell ref="BL45:CE45"/>
    <mergeCell ref="CF45:CV45"/>
    <mergeCell ref="CW48:DM48"/>
    <mergeCell ref="DN48:ED48"/>
    <mergeCell ref="EE48:ES48"/>
    <mergeCell ref="ET48:FJ48"/>
    <mergeCell ref="CF46:CV46"/>
    <mergeCell ref="CW46:DM46"/>
    <mergeCell ref="DN46:ED46"/>
    <mergeCell ref="EE46:ES46"/>
    <mergeCell ref="EE47:ES47"/>
    <mergeCell ref="ET47:FJ47"/>
    <mergeCell ref="A49:AO49"/>
    <mergeCell ref="AP49:AU49"/>
    <mergeCell ref="AV49:BK49"/>
    <mergeCell ref="BL49:CE49"/>
    <mergeCell ref="ET46:FJ46"/>
    <mergeCell ref="A48:AO48"/>
    <mergeCell ref="AP48:AU48"/>
    <mergeCell ref="AV48:BK48"/>
    <mergeCell ref="BL48:CE48"/>
    <mergeCell ref="CF48:CV48"/>
    <mergeCell ref="CW51:DM51"/>
    <mergeCell ref="DN51:ED51"/>
    <mergeCell ref="EE51:ES51"/>
    <mergeCell ref="ET51:FJ51"/>
    <mergeCell ref="CF49:CV49"/>
    <mergeCell ref="CW49:DM49"/>
    <mergeCell ref="DN49:ED49"/>
    <mergeCell ref="EE49:ES49"/>
    <mergeCell ref="DN50:ED50"/>
    <mergeCell ref="EE50:ES50"/>
    <mergeCell ref="A54:AO55"/>
    <mergeCell ref="AP54:AU55"/>
    <mergeCell ref="AV54:BK55"/>
    <mergeCell ref="BL54:CE55"/>
    <mergeCell ref="ET49:FJ49"/>
    <mergeCell ref="A51:AO51"/>
    <mergeCell ref="AP51:AU51"/>
    <mergeCell ref="AV51:BK51"/>
    <mergeCell ref="BL51:CE51"/>
    <mergeCell ref="CF51:CV51"/>
    <mergeCell ref="A56:AO56"/>
    <mergeCell ref="AP56:AU56"/>
    <mergeCell ref="AV56:BK56"/>
    <mergeCell ref="BL56:CE56"/>
    <mergeCell ref="CF54:ES54"/>
    <mergeCell ref="ET54:FJ55"/>
    <mergeCell ref="CF55:CV55"/>
    <mergeCell ref="CW55:DM55"/>
    <mergeCell ref="DN55:ED55"/>
    <mergeCell ref="EE55:ES55"/>
    <mergeCell ref="CF57:CV57"/>
    <mergeCell ref="CW57:DM57"/>
    <mergeCell ref="DN57:ED57"/>
    <mergeCell ref="EE57:ES57"/>
    <mergeCell ref="ET57:FJ57"/>
    <mergeCell ref="CF56:CV56"/>
    <mergeCell ref="CW56:DM56"/>
    <mergeCell ref="DN56:ED56"/>
    <mergeCell ref="EE56:ES56"/>
    <mergeCell ref="EE58:ES59"/>
    <mergeCell ref="A58:AO58"/>
    <mergeCell ref="AP58:AU59"/>
    <mergeCell ref="AV58:BK59"/>
    <mergeCell ref="BL58:CE59"/>
    <mergeCell ref="ET56:FJ56"/>
    <mergeCell ref="A57:AO57"/>
    <mergeCell ref="AP57:AU57"/>
    <mergeCell ref="AV57:BK57"/>
    <mergeCell ref="BL57:CE57"/>
    <mergeCell ref="ET58:FJ59"/>
    <mergeCell ref="A59:AO59"/>
    <mergeCell ref="A60:AO60"/>
    <mergeCell ref="AP60:AU60"/>
    <mergeCell ref="AV60:BK60"/>
    <mergeCell ref="BL60:CE60"/>
    <mergeCell ref="CF60:CV60"/>
    <mergeCell ref="CW60:DM60"/>
    <mergeCell ref="DN60:ED60"/>
    <mergeCell ref="EE60:ES60"/>
    <mergeCell ref="ET60:FJ60"/>
    <mergeCell ref="A61:AO61"/>
    <mergeCell ref="AP61:AU61"/>
    <mergeCell ref="AV61:BK61"/>
    <mergeCell ref="BL61:CE61"/>
    <mergeCell ref="CF61:CV61"/>
    <mergeCell ref="CW61:DM61"/>
    <mergeCell ref="DN61:ED61"/>
    <mergeCell ref="EE61:ES61"/>
    <mergeCell ref="ET61:FJ61"/>
    <mergeCell ref="EE64:ES64"/>
    <mergeCell ref="CF62:CV63"/>
    <mergeCell ref="CW62:DM63"/>
    <mergeCell ref="DN62:ED63"/>
    <mergeCell ref="EE62:ES63"/>
    <mergeCell ref="A62:AO62"/>
    <mergeCell ref="AP62:AU63"/>
    <mergeCell ref="AV62:BK63"/>
    <mergeCell ref="BL62:CE63"/>
    <mergeCell ref="BA69:BZ69"/>
    <mergeCell ref="A65:AO65"/>
    <mergeCell ref="ET62:FJ63"/>
    <mergeCell ref="A63:AO63"/>
    <mergeCell ref="A64:AO64"/>
    <mergeCell ref="AP64:AU64"/>
    <mergeCell ref="AV64:BK64"/>
    <mergeCell ref="BL64:CE64"/>
    <mergeCell ref="CF64:CV64"/>
    <mergeCell ref="CW64:DM65"/>
    <mergeCell ref="A74:B74"/>
    <mergeCell ref="C74:E74"/>
    <mergeCell ref="I74:X74"/>
    <mergeCell ref="Y74:AB74"/>
    <mergeCell ref="AL71:AY71"/>
    <mergeCell ref="BA71:CA71"/>
    <mergeCell ref="AL72:AY72"/>
    <mergeCell ref="BA72:CA72"/>
    <mergeCell ref="AC74:AE74"/>
    <mergeCell ref="EG70:ET70"/>
    <mergeCell ref="ET64:FJ64"/>
    <mergeCell ref="CF65:CV65"/>
    <mergeCell ref="EE65:ES65"/>
    <mergeCell ref="ET65:FJ65"/>
    <mergeCell ref="AP65:AU65"/>
    <mergeCell ref="AV65:BK65"/>
    <mergeCell ref="BL65:CE65"/>
    <mergeCell ref="BA68:CA68"/>
    <mergeCell ref="AK69:AY69"/>
    <mergeCell ref="AV24:BK24"/>
    <mergeCell ref="BL24:CE24"/>
    <mergeCell ref="CF24:CV24"/>
    <mergeCell ref="CW24:DM24"/>
    <mergeCell ref="DN24:ED24"/>
    <mergeCell ref="DN65:ED65"/>
    <mergeCell ref="DN64:ED64"/>
    <mergeCell ref="CF58:CV59"/>
    <mergeCell ref="CW58:DM59"/>
    <mergeCell ref="DN58:ED59"/>
    <mergeCell ref="EE24:ES24"/>
    <mergeCell ref="ET24:FJ24"/>
    <mergeCell ref="A47:AO47"/>
    <mergeCell ref="AP47:AU47"/>
    <mergeCell ref="AV47:BK47"/>
    <mergeCell ref="BL47:CE47"/>
    <mergeCell ref="CF47:CV47"/>
    <mergeCell ref="CW47:DM47"/>
    <mergeCell ref="DN47:ED47"/>
    <mergeCell ref="AP24:AU24"/>
    <mergeCell ref="ET50:FJ50"/>
    <mergeCell ref="A50:AO50"/>
    <mergeCell ref="AP50:AU50"/>
    <mergeCell ref="AV50:BK50"/>
    <mergeCell ref="BL50:CE50"/>
    <mergeCell ref="CF50:CV50"/>
    <mergeCell ref="CW50:DM50"/>
  </mergeCells>
  <printOptions/>
  <pageMargins left="0.1968503937007874" right="0.15748031496062992" top="0.7480314960629921" bottom="0.2362204724409449" header="0.5118110236220472" footer="0.1968503937007874"/>
  <pageSetup fitToHeight="4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Семёнова Людмила Сергеевна</cp:lastModifiedBy>
  <cp:lastPrinted>2017-04-06T11:35:27Z</cp:lastPrinted>
  <dcterms:created xsi:type="dcterms:W3CDTF">2005-02-01T12:32:18Z</dcterms:created>
  <dcterms:modified xsi:type="dcterms:W3CDTF">2017-04-06T11:35:31Z</dcterms:modified>
  <cp:category/>
  <cp:version/>
  <cp:contentType/>
  <cp:contentStatus/>
</cp:coreProperties>
</file>