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05" windowWidth="18540" windowHeight="7935"/>
  </bookViews>
  <sheets>
    <sheet name="1" sheetId="1" r:id="rId1"/>
  </sheets>
  <definedNames>
    <definedName name="_xlnm.Print_Area" localSheetId="0">'1'!$A$1:$K$45</definedName>
  </definedNames>
  <calcPr calcId="145621"/>
</workbook>
</file>

<file path=xl/calcChain.xml><?xml version="1.0" encoding="utf-8"?>
<calcChain xmlns="http://schemas.openxmlformats.org/spreadsheetml/2006/main">
  <c r="D24" i="1" l="1"/>
  <c r="C24" i="1"/>
  <c r="I21" i="1" l="1"/>
  <c r="J21" i="1"/>
  <c r="K21" i="1"/>
  <c r="D41" i="1" l="1"/>
  <c r="C41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F33" i="1"/>
  <c r="E22" i="1"/>
  <c r="E21" i="1"/>
  <c r="E19" i="1"/>
  <c r="E18" i="1"/>
  <c r="E17" i="1"/>
  <c r="E16" i="1"/>
  <c r="E14" i="1"/>
  <c r="D12" i="1"/>
  <c r="K12" i="1" s="1"/>
  <c r="C12" i="1"/>
  <c r="E10" i="1"/>
  <c r="E9" i="1"/>
  <c r="E8" i="1"/>
  <c r="D7" i="1"/>
  <c r="F22" i="1" s="1"/>
  <c r="C7" i="1"/>
  <c r="C40" i="1" s="1"/>
  <c r="I14" i="1"/>
  <c r="K14" i="1"/>
  <c r="I16" i="1"/>
  <c r="K16" i="1"/>
  <c r="I17" i="1"/>
  <c r="K17" i="1"/>
  <c r="I18" i="1"/>
  <c r="K18" i="1"/>
  <c r="I19" i="1"/>
  <c r="K19" i="1"/>
  <c r="K33" i="1"/>
  <c r="I30" i="1"/>
  <c r="K10" i="1"/>
  <c r="K26" i="1"/>
  <c r="K22" i="1"/>
  <c r="I22" i="1"/>
  <c r="K30" i="1"/>
  <c r="K9" i="1"/>
  <c r="I9" i="1"/>
  <c r="J8" i="1"/>
  <c r="G41" i="1"/>
  <c r="K35" i="1"/>
  <c r="J37" i="1"/>
  <c r="H41" i="1"/>
  <c r="K29" i="1"/>
  <c r="J33" i="1"/>
  <c r="I28" i="1"/>
  <c r="I35" i="1"/>
  <c r="K31" i="1"/>
  <c r="K38" i="1"/>
  <c r="K37" i="1"/>
  <c r="K36" i="1"/>
  <c r="K34" i="1"/>
  <c r="K32" i="1"/>
  <c r="K28" i="1"/>
  <c r="K27" i="1"/>
  <c r="K25" i="1"/>
  <c r="K8" i="1"/>
  <c r="I26" i="1"/>
  <c r="I38" i="1"/>
  <c r="I37" i="1"/>
  <c r="I36" i="1"/>
  <c r="I34" i="1"/>
  <c r="I32" i="1"/>
  <c r="I31" i="1"/>
  <c r="I29" i="1"/>
  <c r="I27" i="1"/>
  <c r="I25" i="1"/>
  <c r="I8" i="1"/>
  <c r="J10" i="1"/>
  <c r="I10" i="1"/>
  <c r="J12" i="1"/>
  <c r="J19" i="1"/>
  <c r="J17" i="1"/>
  <c r="J14" i="1"/>
  <c r="J22" i="1"/>
  <c r="J9" i="1"/>
  <c r="J18" i="1"/>
  <c r="J16" i="1"/>
  <c r="I7" i="1"/>
  <c r="J7" i="1"/>
  <c r="J30" i="1"/>
  <c r="J27" i="1"/>
  <c r="J29" i="1"/>
  <c r="J38" i="1"/>
  <c r="J32" i="1"/>
  <c r="J24" i="1"/>
  <c r="I24" i="1"/>
  <c r="I12" i="1"/>
  <c r="J34" i="1"/>
  <c r="J35" i="1"/>
  <c r="J28" i="1"/>
  <c r="J31" i="1"/>
  <c r="J25" i="1"/>
  <c r="J26" i="1"/>
  <c r="K7" i="1" l="1"/>
  <c r="E12" i="1"/>
  <c r="F8" i="1"/>
  <c r="F12" i="1"/>
  <c r="D40" i="1"/>
  <c r="E7" i="1"/>
  <c r="F10" i="1"/>
  <c r="F16" i="1"/>
  <c r="F18" i="1"/>
  <c r="F21" i="1"/>
  <c r="F7" i="1"/>
  <c r="F9" i="1"/>
  <c r="F14" i="1"/>
  <c r="F17" i="1"/>
  <c r="F19" i="1"/>
  <c r="F38" i="1" l="1"/>
  <c r="F35" i="1"/>
  <c r="F31" i="1"/>
  <c r="F29" i="1"/>
  <c r="F28" i="1"/>
  <c r="F26" i="1"/>
  <c r="F24" i="1"/>
  <c r="F32" i="1"/>
  <c r="F37" i="1"/>
  <c r="E24" i="1"/>
  <c r="K24" i="1"/>
  <c r="F34" i="1"/>
  <c r="F30" i="1"/>
  <c r="F27" i="1"/>
  <c r="F25" i="1"/>
</calcChain>
</file>

<file path=xl/sharedStrings.xml><?xml version="1.0" encoding="utf-8"?>
<sst xmlns="http://schemas.openxmlformats.org/spreadsheetml/2006/main" count="74" uniqueCount="68">
  <si>
    <t>тыс.руб.</t>
  </si>
  <si>
    <t>Утвержденные бюджетные назначения</t>
  </si>
  <si>
    <t>% исполнения</t>
  </si>
  <si>
    <t xml:space="preserve">ДОХОДЫ </t>
  </si>
  <si>
    <t xml:space="preserve">РАСХОДЫ </t>
  </si>
  <si>
    <t>0100</t>
  </si>
  <si>
    <t>Общегосударственные вопросы</t>
  </si>
  <si>
    <t>0105</t>
  </si>
  <si>
    <t>0106</t>
  </si>
  <si>
    <t>0200</t>
  </si>
  <si>
    <t xml:space="preserve">Национальная оборона 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</si>
  <si>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</si>
  <si>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</si>
  <si>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</si>
  <si>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</si>
  <si>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0500</t>
  </si>
  <si>
    <t>Жилищно-коммунальное хозяйство</t>
  </si>
  <si>
    <t>0600</t>
  </si>
  <si>
    <t>0700</t>
  </si>
  <si>
    <t>Образование</t>
  </si>
  <si>
    <t>0800</t>
  </si>
  <si>
    <t>0900</t>
  </si>
  <si>
    <t>1000</t>
  </si>
  <si>
    <t>Социальная политика</t>
  </si>
  <si>
    <t>1100</t>
  </si>
  <si>
    <t>внутренние обороты</t>
  </si>
  <si>
    <t>Кредиты кредитных организаций в валюте Российской Федерации</t>
  </si>
  <si>
    <t>Бюджетные кредиты от других бюджетов бюджетной системы</t>
  </si>
  <si>
    <t>Изменение остатков средств на счетах по учету средств бюджета</t>
  </si>
  <si>
    <t>Культура, кинематография</t>
  </si>
  <si>
    <t>Физическая культура и спорт</t>
  </si>
  <si>
    <t>Средства массовой информации</t>
  </si>
  <si>
    <t>1200</t>
  </si>
  <si>
    <t>1300</t>
  </si>
  <si>
    <t>1400</t>
  </si>
  <si>
    <t>Обслуживание муниципального долга</t>
  </si>
  <si>
    <t>Наименование раздела,подраздела</t>
  </si>
  <si>
    <t>Здравоохранение</t>
  </si>
  <si>
    <t>Источники финансирования дефицита:</t>
  </si>
  <si>
    <t>№ раздела, подраздела</t>
  </si>
  <si>
    <t>790</t>
  </si>
  <si>
    <t>0102</t>
  </si>
  <si>
    <t>0103</t>
  </si>
  <si>
    <t>ПРОФИЦИТ БЮДЖЕТА (со знаком "плюс"), ДЕФИЦИТ БЮДЖЕТА (со знаком "минус")</t>
  </si>
  <si>
    <t>Межбюджетные трансферты общего характера</t>
  </si>
  <si>
    <t>Иные  источники финансирования</t>
  </si>
  <si>
    <t>Охрана окружающей среды</t>
  </si>
  <si>
    <t>Исполнено</t>
  </si>
  <si>
    <t>Доля в общей сумме (по графе исполнено)</t>
  </si>
  <si>
    <t>из них:</t>
  </si>
  <si>
    <t xml:space="preserve">Рост (снижение) к аналогичному периоду прошлого года (по графе исполнено)  </t>
  </si>
  <si>
    <t>Налоговые доходы</t>
  </si>
  <si>
    <t>Неналоговые доходы</t>
  </si>
  <si>
    <t>Безвозмездные поступления от других бюджетов бюджетной системы Российской Федерации</t>
  </si>
  <si>
    <t>в том числе:</t>
  </si>
  <si>
    <t>Дотации</t>
  </si>
  <si>
    <t>Дотация на выравнивание бюджетной обеспеченности</t>
  </si>
  <si>
    <t>Субсидии</t>
  </si>
  <si>
    <t>Субвенции</t>
  </si>
  <si>
    <t>Безвозмездные поступления</t>
  </si>
  <si>
    <t>Иные межбюджетные трансферты</t>
  </si>
  <si>
    <t>Субвенции на обеспечение полномочий по предоставлению дотаций на выравнивание бюджетной обеспеченности поселений</t>
  </si>
  <si>
    <t>(по данным годового отчета)</t>
  </si>
  <si>
    <t>Справочно: на 01.01.2019 г.</t>
  </si>
  <si>
    <t>на 01.01.2020 г.</t>
  </si>
  <si>
    <t>Исполнение консолидированных бюджетов муниципальных образований по состоянию на 01.01.2020 г.</t>
  </si>
  <si>
    <t>Дотации на поддержку мер по обеспечению сбалансированности бюджетов</t>
  </si>
  <si>
    <t>Возврат остатков субсидий, субвенций и иных межбюджетных трансфертов, имеющих целевое назначение, прошлых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</si>
</sst>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0.0000"/>
  </numFmts>
  <fonts count="9" x14ac:knownFonts="1">
    <font>
      <sz val="10"/>
      <name val="Arial Cyr"/>
      <charset val="204"/>
    </font>
    <font>
      <sz val="10"/>
      <name val="Arial Cyr"/>
      <charset val="204"/>
    </font>
    <font>
      <b/>
      <sz val="12"/>
      <color indexed="8"/>
      <name val="Arial Cyr"/>
      <family val="2"/>
      <charset val="204"/>
    </font>
    <font>
      <sz val="10"/>
      <color indexed="8"/>
      <name val="Arial Cyr"/>
      <family val="2"/>
      <charset val="204"/>
    </font>
    <font>
      <sz val="8"/>
      <color indexed="8"/>
      <name val="Arial Cyr"/>
      <family val="2"/>
      <charset val="204"/>
    </font>
    <font>
      <b/>
      <sz val="10"/>
      <color indexed="8"/>
      <name val="Arial Cyr"/>
      <charset val="204"/>
    </font>
    <font>
      <sz val="10"/>
      <color indexed="8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3" fillId="0" borderId="0" xfId="0" applyFont="1" applyAlignment="1">
      <alignment vertical="top" shrinkToFit="1"/>
    </xf>
    <xf numFmtId="0" fontId="5" fillId="0" borderId="1" xfId="0" applyFont="1" applyBorder="1" applyAlignment="1">
      <alignment horizontal="left" vertical="top" wrapText="1" shrinkToFit="1"/>
    </xf>
    <xf numFmtId="164" fontId="5" fillId="0" borderId="1" xfId="0" applyNumberFormat="1" applyFont="1" applyBorder="1" applyAlignment="1">
      <alignment vertical="top" shrinkToFit="1"/>
    </xf>
    <xf numFmtId="0" fontId="6" fillId="0" borderId="1" xfId="0" applyFont="1" applyBorder="1" applyAlignment="1">
      <alignment horizontal="left" vertical="top" wrapText="1" shrinkToFit="1"/>
    </xf>
    <xf numFmtId="164" fontId="6" fillId="0" borderId="1" xfId="0" applyNumberFormat="1" applyFont="1" applyBorder="1" applyAlignment="1">
      <alignment vertical="top" shrinkToFit="1"/>
    </xf>
    <xf numFmtId="164" fontId="6" fillId="0" borderId="1" xfId="0" applyNumberFormat="1" applyFont="1" applyBorder="1" applyAlignment="1">
      <alignment shrinkToFit="1"/>
    </xf>
    <xf numFmtId="49" fontId="5" fillId="0" borderId="1" xfId="0" applyNumberFormat="1" applyFont="1" applyBorder="1" applyAlignment="1">
      <alignment horizontal="left" vertical="top" wrapText="1" shrinkToFit="1"/>
    </xf>
    <xf numFmtId="49" fontId="6" fillId="0" borderId="1" xfId="0" applyNumberFormat="1" applyFont="1" applyBorder="1" applyAlignment="1">
      <alignment horizontal="left" vertical="top" wrapText="1" shrinkToFit="1"/>
    </xf>
    <xf numFmtId="164" fontId="5" fillId="0" borderId="1" xfId="0" applyNumberFormat="1" applyFont="1" applyBorder="1" applyAlignment="1">
      <alignment shrinkToFit="1"/>
    </xf>
    <xf numFmtId="0" fontId="6" fillId="0" borderId="1" xfId="0" applyFont="1" applyBorder="1" applyAlignment="1">
      <alignment horizontal="left" wrapText="1" shrinkToFit="1"/>
    </xf>
    <xf numFmtId="0" fontId="5" fillId="0" borderId="1" xfId="0" applyFont="1" applyBorder="1" applyAlignment="1">
      <alignment horizontal="left" wrapText="1" shrinkToFit="1"/>
    </xf>
    <xf numFmtId="0" fontId="6" fillId="0" borderId="1" xfId="0" applyFont="1" applyBorder="1" applyAlignment="1">
      <alignment vertical="top" shrinkToFit="1"/>
    </xf>
    <xf numFmtId="0" fontId="5" fillId="0" borderId="1" xfId="0" applyFont="1" applyBorder="1" applyAlignment="1">
      <alignment vertical="top" shrinkToFit="1"/>
    </xf>
    <xf numFmtId="164" fontId="3" fillId="0" borderId="0" xfId="0" applyNumberFormat="1" applyFont="1" applyAlignment="1">
      <alignment vertical="top" shrinkToFit="1"/>
    </xf>
    <xf numFmtId="164" fontId="1" fillId="0" borderId="0" xfId="0" applyNumberFormat="1" applyFont="1" applyBorder="1" applyAlignment="1"/>
    <xf numFmtId="0" fontId="4" fillId="0" borderId="0" xfId="0" applyFont="1" applyAlignment="1">
      <alignment vertical="top"/>
    </xf>
    <xf numFmtId="0" fontId="4" fillId="0" borderId="0" xfId="0" applyFont="1" applyAlignment="1">
      <alignment vertical="top" shrinkToFit="1"/>
    </xf>
    <xf numFmtId="0" fontId="3" fillId="0" borderId="0" xfId="0" applyFont="1" applyAlignment="1">
      <alignment horizontal="right" vertical="top" shrinkToFit="1"/>
    </xf>
    <xf numFmtId="0" fontId="2" fillId="0" borderId="0" xfId="0" applyFont="1" applyAlignment="1">
      <alignment horizontal="center" vertical="top" shrinkToFit="1"/>
    </xf>
    <xf numFmtId="0" fontId="3" fillId="0" borderId="1" xfId="0" applyFont="1" applyBorder="1" applyAlignment="1">
      <alignment vertical="top" shrinkToFit="1"/>
    </xf>
    <xf numFmtId="0" fontId="3" fillId="0" borderId="1" xfId="0" applyFont="1" applyBorder="1" applyAlignment="1">
      <alignment horizontal="center" vertical="top" wrapText="1" shrinkToFit="1"/>
    </xf>
    <xf numFmtId="0" fontId="5" fillId="0" borderId="1" xfId="0" applyFont="1" applyBorder="1" applyAlignment="1">
      <alignment horizontal="left" vertical="top" shrinkToFit="1"/>
    </xf>
    <xf numFmtId="49" fontId="6" fillId="0" borderId="1" xfId="0" applyNumberFormat="1" applyFont="1" applyBorder="1" applyAlignment="1">
      <alignment vertical="top" shrinkToFit="1"/>
    </xf>
    <xf numFmtId="164" fontId="0" fillId="0" borderId="1" xfId="0" applyNumberFormat="1" applyBorder="1" applyAlignment="1"/>
    <xf numFmtId="165" fontId="3" fillId="0" borderId="1" xfId="0" applyNumberFormat="1" applyFont="1" applyBorder="1" applyAlignment="1">
      <alignment shrinkToFit="1"/>
    </xf>
    <xf numFmtId="164" fontId="7" fillId="0" borderId="1" xfId="0" applyNumberFormat="1" applyFont="1" applyBorder="1" applyAlignment="1"/>
    <xf numFmtId="165" fontId="6" fillId="0" borderId="1" xfId="0" applyNumberFormat="1" applyFont="1" applyBorder="1" applyAlignment="1">
      <alignment vertical="top" shrinkToFit="1"/>
    </xf>
    <xf numFmtId="165" fontId="6" fillId="0" borderId="1" xfId="0" applyNumberFormat="1" applyFont="1" applyBorder="1" applyAlignment="1">
      <alignment shrinkToFit="1"/>
    </xf>
    <xf numFmtId="164" fontId="8" fillId="0" borderId="1" xfId="0" applyNumberFormat="1" applyFont="1" applyBorder="1" applyAlignment="1"/>
    <xf numFmtId="165" fontId="5" fillId="0" borderId="1" xfId="0" applyNumberFormat="1" applyFont="1" applyBorder="1" applyAlignment="1">
      <alignment vertical="top" shrinkToFit="1"/>
    </xf>
    <xf numFmtId="0" fontId="6" fillId="0" borderId="0" xfId="0" applyFont="1" applyAlignment="1">
      <alignment horizontal="center" vertical="top" shrinkToFit="1"/>
    </xf>
    <xf numFmtId="49" fontId="6" fillId="0" borderId="1" xfId="0" applyNumberFormat="1" applyFont="1" applyBorder="1" applyAlignment="1">
      <alignment horizontal="left" wrapText="1" shrinkToFit="1"/>
    </xf>
    <xf numFmtId="0" fontId="3" fillId="0" borderId="2" xfId="0" applyNumberFormat="1" applyFont="1" applyBorder="1" applyAlignment="1">
      <alignment horizontal="center" vertical="top" wrapText="1" shrinkToFit="1"/>
    </xf>
    <xf numFmtId="0" fontId="3" fillId="0" borderId="0" xfId="0" applyFont="1" applyAlignment="1">
      <alignment vertical="top"/>
    </xf>
    <xf numFmtId="165" fontId="5" fillId="0" borderId="1" xfId="0" applyNumberFormat="1" applyFont="1" applyBorder="1" applyAlignment="1">
      <alignment shrinkToFit="1"/>
    </xf>
    <xf numFmtId="164" fontId="3" fillId="0" borderId="1" xfId="0" applyNumberFormat="1" applyFont="1" applyBorder="1" applyAlignment="1">
      <alignment vertical="top" shrinkToFit="1"/>
    </xf>
    <xf numFmtId="164" fontId="6" fillId="0" borderId="1" xfId="0" applyNumberFormat="1" applyFont="1" applyBorder="1" applyAlignment="1"/>
    <xf numFmtId="164" fontId="5" fillId="0" borderId="1" xfId="0" applyNumberFormat="1" applyFont="1" applyBorder="1" applyAlignment="1">
      <alignment horizontal="right" wrapText="1" shrinkToFit="1"/>
    </xf>
    <xf numFmtId="164" fontId="3" fillId="0" borderId="1" xfId="0" applyNumberFormat="1" applyFont="1" applyBorder="1" applyAlignment="1">
      <alignment shrinkToFit="1"/>
    </xf>
    <xf numFmtId="166" fontId="6" fillId="0" borderId="1" xfId="0" applyNumberFormat="1" applyFont="1" applyBorder="1" applyAlignment="1">
      <alignment shrinkToFit="1"/>
    </xf>
    <xf numFmtId="165" fontId="3" fillId="0" borderId="0" xfId="0" applyNumberFormat="1" applyFont="1" applyAlignment="1">
      <alignment vertical="top" shrinkToFit="1"/>
    </xf>
    <xf numFmtId="164" fontId="1" fillId="0" borderId="1" xfId="0" applyNumberFormat="1" applyFont="1" applyBorder="1" applyAlignment="1"/>
    <xf numFmtId="0" fontId="3" fillId="0" borderId="0" xfId="0" applyFont="1" applyAlignment="1">
      <alignment vertical="top"/>
    </xf>
    <xf numFmtId="0" fontId="0" fillId="0" borderId="0" xfId="0" applyAlignment="1"/>
    <xf numFmtId="0" fontId="3" fillId="0" borderId="3" xfId="0" applyFont="1" applyBorder="1" applyAlignment="1">
      <alignment horizontal="center" vertical="top" shrinkToFit="1"/>
    </xf>
    <xf numFmtId="0" fontId="0" fillId="0" borderId="4" xfId="0" applyBorder="1" applyAlignment="1">
      <alignment vertical="top" shrinkToFit="1"/>
    </xf>
    <xf numFmtId="0" fontId="0" fillId="0" borderId="5" xfId="0" applyBorder="1" applyAlignment="1">
      <alignment vertical="top" shrinkToFi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4" fillId="0" borderId="1" xfId="0" applyNumberFormat="1" applyFont="1" applyBorder="1" applyAlignment="1">
      <alignment horizontal="center" vertical="top" wrapText="1" shrinkToFit="1"/>
    </xf>
    <xf numFmtId="0" fontId="0" fillId="0" borderId="1" xfId="0" applyBorder="1" applyAlignment="1">
      <alignment vertical="top" shrinkToFit="1"/>
    </xf>
    <xf numFmtId="0" fontId="3" fillId="0" borderId="1" xfId="0" applyNumberFormat="1" applyFont="1" applyBorder="1" applyAlignment="1">
      <alignment horizontal="center" vertical="top" wrapText="1" shrinkToFit="1"/>
    </xf>
    <xf numFmtId="0" fontId="0" fillId="0" borderId="1" xfId="0" applyBorder="1" applyAlignment="1">
      <alignment horizontal="center" vertical="top" shrinkToFit="1"/>
    </xf>
    <xf numFmtId="0" fontId="3" fillId="0" borderId="2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shrinkToFit="1"/>
    </xf>
    <xf numFmtId="0" fontId="0" fillId="0" borderId="0" xfId="0" applyAlignment="1">
      <alignment horizontal="center" vertical="top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tabSelected="1" zoomScaleNormal="100" workbookViewId="0">
      <pane xSplit="2" ySplit="6" topLeftCell="C31" activePane="bottomRight" state="frozen"/>
      <selection pane="topRight" activeCell="C1" sqref="C1"/>
      <selection pane="bottomLeft" activeCell="A6" sqref="A6"/>
      <selection pane="bottomRight" activeCell="K1" sqref="K1"/>
    </sheetView>
  </sheetViews>
  <sheetFormatPr defaultColWidth="9.140625" defaultRowHeight="12.75" x14ac:dyDescent="0.2"/>
  <cols>
    <col min="1" max="1" width="9.28515625" style="1" customWidth="1"/>
    <col min="2" max="2" width="68.42578125" style="1" customWidth="1"/>
    <col min="3" max="3" width="17.28515625" style="1" customWidth="1"/>
    <col min="4" max="4" width="14.5703125" style="1" customWidth="1"/>
    <col min="5" max="5" width="11.28515625" style="1" customWidth="1"/>
    <col min="6" max="6" width="10.5703125" style="1" customWidth="1"/>
    <col min="7" max="7" width="16.28515625" style="1" customWidth="1"/>
    <col min="8" max="8" width="14" style="1" customWidth="1"/>
    <col min="9" max="9" width="11" style="1" customWidth="1"/>
    <col min="10" max="10" width="14.140625" style="1" customWidth="1"/>
    <col min="11" max="11" width="14.28515625" style="1" customWidth="1"/>
    <col min="12" max="16384" width="9.140625" style="1"/>
  </cols>
  <sheetData>
    <row r="1" spans="1:11" x14ac:dyDescent="0.2">
      <c r="K1" s="18"/>
    </row>
    <row r="2" spans="1:11" ht="15.75" x14ac:dyDescent="0.2">
      <c r="A2" s="48" t="s">
        <v>65</v>
      </c>
      <c r="B2" s="48"/>
      <c r="C2" s="48"/>
      <c r="D2" s="48"/>
      <c r="E2" s="48"/>
      <c r="F2" s="48"/>
      <c r="G2" s="48"/>
      <c r="H2" s="48"/>
      <c r="I2" s="48"/>
      <c r="J2" s="49"/>
      <c r="K2" s="49"/>
    </row>
    <row r="3" spans="1:11" ht="15.75" x14ac:dyDescent="0.2">
      <c r="A3" s="56" t="s">
        <v>62</v>
      </c>
      <c r="B3" s="57"/>
      <c r="C3" s="57"/>
      <c r="D3" s="57"/>
      <c r="E3" s="57"/>
      <c r="F3" s="57"/>
      <c r="G3" s="57"/>
      <c r="H3" s="57"/>
      <c r="I3" s="57"/>
      <c r="J3" s="57"/>
      <c r="K3" s="57"/>
    </row>
    <row r="4" spans="1:11" ht="15.75" x14ac:dyDescent="0.2">
      <c r="A4" s="19"/>
      <c r="B4" s="19"/>
      <c r="C4" s="19"/>
      <c r="D4" s="19"/>
      <c r="E4" s="19"/>
      <c r="F4" s="19"/>
      <c r="G4" s="19"/>
      <c r="H4" s="19"/>
      <c r="I4" s="31" t="s">
        <v>0</v>
      </c>
    </row>
    <row r="5" spans="1:11" x14ac:dyDescent="0.2">
      <c r="A5" s="50" t="s">
        <v>39</v>
      </c>
      <c r="B5" s="52" t="s">
        <v>36</v>
      </c>
      <c r="C5" s="45" t="s">
        <v>63</v>
      </c>
      <c r="D5" s="46"/>
      <c r="E5" s="46"/>
      <c r="F5" s="47"/>
      <c r="G5" s="45" t="s">
        <v>64</v>
      </c>
      <c r="H5" s="46"/>
      <c r="I5" s="46"/>
      <c r="J5" s="47"/>
      <c r="K5" s="54" t="s">
        <v>50</v>
      </c>
    </row>
    <row r="6" spans="1:11" ht="96" customHeight="1" x14ac:dyDescent="0.2">
      <c r="A6" s="51"/>
      <c r="B6" s="53"/>
      <c r="C6" s="33" t="s">
        <v>1</v>
      </c>
      <c r="D6" s="33" t="s">
        <v>47</v>
      </c>
      <c r="E6" s="33" t="s">
        <v>2</v>
      </c>
      <c r="F6" s="21" t="s">
        <v>48</v>
      </c>
      <c r="G6" s="33" t="s">
        <v>1</v>
      </c>
      <c r="H6" s="33" t="s">
        <v>47</v>
      </c>
      <c r="I6" s="33" t="s">
        <v>2</v>
      </c>
      <c r="J6" s="21" t="s">
        <v>48</v>
      </c>
      <c r="K6" s="55"/>
    </row>
    <row r="7" spans="1:11" x14ac:dyDescent="0.2">
      <c r="A7" s="11">
        <v>85000</v>
      </c>
      <c r="B7" s="11" t="s">
        <v>3</v>
      </c>
      <c r="C7" s="38">
        <f>+C8+C9+C10</f>
        <v>72112246.900000006</v>
      </c>
      <c r="D7" s="38">
        <f>+D8+D9+D10</f>
        <v>72689602.400000006</v>
      </c>
      <c r="E7" s="9">
        <f t="shared" ref="E7:E10" si="0">D7/C7*100</f>
        <v>100.80063446199456</v>
      </c>
      <c r="F7" s="35">
        <f>+D7/D7*100</f>
        <v>100</v>
      </c>
      <c r="G7" s="38">
        <v>77059162.700000003</v>
      </c>
      <c r="H7" s="38">
        <v>76747933.799999997</v>
      </c>
      <c r="I7" s="9">
        <f t="shared" ref="I7:I27" si="1">H7/G7*100</f>
        <v>99.596116945610149</v>
      </c>
      <c r="J7" s="35">
        <f>+H7/H7*100</f>
        <v>100</v>
      </c>
      <c r="K7" s="35">
        <f t="shared" ref="K7:K38" si="2">+H7/D7*100</f>
        <v>105.58309753528104</v>
      </c>
    </row>
    <row r="8" spans="1:11" x14ac:dyDescent="0.2">
      <c r="A8" s="10">
        <v>10000</v>
      </c>
      <c r="B8" s="10" t="s">
        <v>51</v>
      </c>
      <c r="C8" s="24">
        <v>23970840.199999999</v>
      </c>
      <c r="D8" s="24">
        <v>25358743.300000001</v>
      </c>
      <c r="E8" s="6">
        <f t="shared" si="0"/>
        <v>105.78996434175887</v>
      </c>
      <c r="F8" s="25">
        <f>+D8/D7*100</f>
        <v>34.886342011412623</v>
      </c>
      <c r="G8" s="24">
        <v>27163615.200000003</v>
      </c>
      <c r="H8" s="24">
        <v>28044855.100000001</v>
      </c>
      <c r="I8" s="6">
        <f t="shared" si="1"/>
        <v>103.24419225317254</v>
      </c>
      <c r="J8" s="25">
        <f>+H8/H7*100</f>
        <v>36.541511557930697</v>
      </c>
      <c r="K8" s="25">
        <f t="shared" si="2"/>
        <v>110.59244840417624</v>
      </c>
    </row>
    <row r="9" spans="1:11" x14ac:dyDescent="0.2">
      <c r="A9" s="10">
        <v>10000</v>
      </c>
      <c r="B9" s="10" t="s">
        <v>52</v>
      </c>
      <c r="C9" s="24">
        <v>6253860.2999999998</v>
      </c>
      <c r="D9" s="24">
        <v>6627190.9000000004</v>
      </c>
      <c r="E9" s="6">
        <f t="shared" si="0"/>
        <v>105.96960248696314</v>
      </c>
      <c r="F9" s="25">
        <f>+D9/D7*100</f>
        <v>9.1171098495374352</v>
      </c>
      <c r="G9" s="24">
        <v>6467340.099999994</v>
      </c>
      <c r="H9" s="24">
        <v>6714480.8999999985</v>
      </c>
      <c r="I9" s="6">
        <f t="shared" si="1"/>
        <v>103.82136699444654</v>
      </c>
      <c r="J9" s="25">
        <f>+H9/H7*100</f>
        <v>8.7487448424311829</v>
      </c>
      <c r="K9" s="25">
        <f t="shared" si="2"/>
        <v>101.31714932189442</v>
      </c>
    </row>
    <row r="10" spans="1:11" x14ac:dyDescent="0.2">
      <c r="A10" s="10">
        <v>20000</v>
      </c>
      <c r="B10" s="10" t="s">
        <v>59</v>
      </c>
      <c r="C10" s="37">
        <v>41887546.399999999</v>
      </c>
      <c r="D10" s="37">
        <v>40703668.200000003</v>
      </c>
      <c r="E10" s="6">
        <f t="shared" si="0"/>
        <v>97.173674989948807</v>
      </c>
      <c r="F10" s="25">
        <f>+D10/D7*100</f>
        <v>55.996548139049942</v>
      </c>
      <c r="G10" s="37">
        <v>43428207.399999999</v>
      </c>
      <c r="H10" s="37">
        <v>41988597.799999997</v>
      </c>
      <c r="I10" s="6">
        <f t="shared" si="1"/>
        <v>96.685081687253799</v>
      </c>
      <c r="J10" s="25">
        <f>+H10/H7*100</f>
        <v>54.709743599638117</v>
      </c>
      <c r="K10" s="25">
        <f t="shared" si="2"/>
        <v>103.15679066979028</v>
      </c>
    </row>
    <row r="11" spans="1:11" x14ac:dyDescent="0.2">
      <c r="A11" s="10"/>
      <c r="B11" s="10" t="s">
        <v>49</v>
      </c>
      <c r="C11" s="37"/>
      <c r="D11" s="37"/>
      <c r="E11" s="6"/>
      <c r="F11" s="25"/>
      <c r="G11" s="37"/>
      <c r="H11" s="37"/>
      <c r="I11" s="6"/>
      <c r="J11" s="25"/>
      <c r="K11" s="25"/>
    </row>
    <row r="12" spans="1:11" ht="25.5" x14ac:dyDescent="0.2">
      <c r="A12" s="10">
        <v>20200</v>
      </c>
      <c r="B12" s="10" t="s">
        <v>53</v>
      </c>
      <c r="C12" s="37">
        <f>+C14+C18+C19+C22</f>
        <v>41927223.600000001</v>
      </c>
      <c r="D12" s="37">
        <f>+D14+D18+D19+D22</f>
        <v>41121106.399999999</v>
      </c>
      <c r="E12" s="6">
        <f t="shared" ref="E12" si="3">D12/C12*100</f>
        <v>98.077341806148112</v>
      </c>
      <c r="F12" s="25">
        <f>+D12/D7*100</f>
        <v>56.570823119538751</v>
      </c>
      <c r="G12" s="37">
        <v>43385643.899999999</v>
      </c>
      <c r="H12" s="37">
        <v>42250126.399999999</v>
      </c>
      <c r="I12" s="6">
        <f t="shared" si="1"/>
        <v>97.382734476369038</v>
      </c>
      <c r="J12" s="25">
        <f>+H12/H7*100</f>
        <v>55.050506649600514</v>
      </c>
      <c r="K12" s="25">
        <f t="shared" si="2"/>
        <v>102.74559733149593</v>
      </c>
    </row>
    <row r="13" spans="1:11" x14ac:dyDescent="0.2">
      <c r="A13" s="10"/>
      <c r="B13" s="10" t="s">
        <v>54</v>
      </c>
      <c r="C13" s="37"/>
      <c r="D13" s="37"/>
      <c r="E13" s="6"/>
      <c r="F13" s="25"/>
      <c r="G13" s="37"/>
      <c r="H13" s="37"/>
      <c r="I13" s="6"/>
      <c r="J13" s="25"/>
      <c r="K13" s="25"/>
    </row>
    <row r="14" spans="1:11" x14ac:dyDescent="0.2">
      <c r="A14" s="10">
        <v>20210</v>
      </c>
      <c r="B14" s="10" t="s">
        <v>55</v>
      </c>
      <c r="C14" s="37">
        <v>1298678.8999999999</v>
      </c>
      <c r="D14" s="37">
        <v>1298678.8999999999</v>
      </c>
      <c r="E14" s="6">
        <f>D14/C14*100</f>
        <v>100</v>
      </c>
      <c r="F14" s="25">
        <f>+D14/D7*100</f>
        <v>1.7866088919479353</v>
      </c>
      <c r="G14" s="37">
        <v>1662014</v>
      </c>
      <c r="H14" s="37">
        <v>1658360.1</v>
      </c>
      <c r="I14" s="6">
        <f>H14/G14*100</f>
        <v>99.780152273085548</v>
      </c>
      <c r="J14" s="25">
        <f>+H14/H7*100</f>
        <v>2.1607879429322177</v>
      </c>
      <c r="K14" s="25">
        <f t="shared" si="2"/>
        <v>127.69593007170596</v>
      </c>
    </row>
    <row r="15" spans="1:11" x14ac:dyDescent="0.2">
      <c r="A15" s="10"/>
      <c r="B15" s="10" t="s">
        <v>49</v>
      </c>
      <c r="C15" s="37"/>
      <c r="D15" s="37"/>
      <c r="E15" s="6"/>
      <c r="F15" s="25"/>
      <c r="G15" s="37"/>
      <c r="H15" s="37"/>
      <c r="I15" s="6"/>
      <c r="J15" s="25"/>
      <c r="K15" s="25"/>
    </row>
    <row r="16" spans="1:11" x14ac:dyDescent="0.2">
      <c r="A16" s="10"/>
      <c r="B16" s="10" t="s">
        <v>56</v>
      </c>
      <c r="C16" s="37">
        <v>680808.3</v>
      </c>
      <c r="D16" s="37">
        <v>680808.3</v>
      </c>
      <c r="E16" s="6">
        <f t="shared" ref="E16:E19" si="4">D16/C16*100</f>
        <v>100</v>
      </c>
      <c r="F16" s="25">
        <f>+D16/D7*100</f>
        <v>0.93659653859930869</v>
      </c>
      <c r="G16" s="37">
        <v>1004146.3</v>
      </c>
      <c r="H16" s="37">
        <v>1004146.3</v>
      </c>
      <c r="I16" s="6">
        <f t="shared" si="1"/>
        <v>100</v>
      </c>
      <c r="J16" s="25">
        <f>+H16/H7*100</f>
        <v>1.3083691642002226</v>
      </c>
      <c r="K16" s="25">
        <f t="shared" si="2"/>
        <v>147.49325177146048</v>
      </c>
    </row>
    <row r="17" spans="1:11" ht="13.9" customHeight="1" x14ac:dyDescent="0.2">
      <c r="A17" s="10"/>
      <c r="B17" s="10" t="s">
        <v>66</v>
      </c>
      <c r="C17" s="37">
        <v>582870.6</v>
      </c>
      <c r="D17" s="37">
        <v>582870.6</v>
      </c>
      <c r="E17" s="6">
        <f t="shared" si="4"/>
        <v>100</v>
      </c>
      <c r="F17" s="25">
        <f>+D17/D7*100</f>
        <v>0.80186241326861352</v>
      </c>
      <c r="G17" s="37">
        <v>568591.30000000005</v>
      </c>
      <c r="H17" s="37">
        <v>564937.4</v>
      </c>
      <c r="I17" s="6">
        <f t="shared" si="1"/>
        <v>99.35737673087857</v>
      </c>
      <c r="J17" s="25">
        <f>+H17/H7*100</f>
        <v>0.73609460480354982</v>
      </c>
      <c r="K17" s="25">
        <f t="shared" si="2"/>
        <v>96.923296525849821</v>
      </c>
    </row>
    <row r="18" spans="1:11" ht="15" customHeight="1" x14ac:dyDescent="0.2">
      <c r="A18" s="10">
        <v>20220</v>
      </c>
      <c r="B18" s="10" t="s">
        <v>57</v>
      </c>
      <c r="C18" s="37">
        <v>13873225.5</v>
      </c>
      <c r="D18" s="37">
        <v>13180625.699999999</v>
      </c>
      <c r="E18" s="6">
        <f t="shared" si="4"/>
        <v>95.007651248802944</v>
      </c>
      <c r="F18" s="25">
        <f>+D18/D7*100</f>
        <v>18.132752504916709</v>
      </c>
      <c r="G18" s="37">
        <v>14422576.300000001</v>
      </c>
      <c r="H18" s="37">
        <v>13429809.1</v>
      </c>
      <c r="I18" s="6">
        <f t="shared" si="1"/>
        <v>93.116575157241485</v>
      </c>
      <c r="J18" s="25">
        <f>+H18/H7*100</f>
        <v>17.49859368852481</v>
      </c>
      <c r="K18" s="25">
        <f t="shared" si="2"/>
        <v>101.89052785255863</v>
      </c>
    </row>
    <row r="19" spans="1:11" ht="13.9" customHeight="1" x14ac:dyDescent="0.2">
      <c r="A19" s="10">
        <v>20230</v>
      </c>
      <c r="B19" s="10" t="s">
        <v>58</v>
      </c>
      <c r="C19" s="37">
        <v>25404776.100000001</v>
      </c>
      <c r="D19" s="37">
        <v>25294829</v>
      </c>
      <c r="E19" s="6">
        <f t="shared" si="4"/>
        <v>99.567218779778969</v>
      </c>
      <c r="F19" s="25">
        <f>+D19/D7*100</f>
        <v>34.798414305262447</v>
      </c>
      <c r="G19" s="37">
        <v>26268667.5</v>
      </c>
      <c r="H19" s="37">
        <v>26225886</v>
      </c>
      <c r="I19" s="6">
        <f t="shared" si="1"/>
        <v>99.837138674810973</v>
      </c>
      <c r="J19" s="25">
        <f>+H19/H7*100</f>
        <v>34.171455440537216</v>
      </c>
      <c r="K19" s="25">
        <f t="shared" si="2"/>
        <v>103.68081950662722</v>
      </c>
    </row>
    <row r="20" spans="1:11" ht="13.9" customHeight="1" x14ac:dyDescent="0.2">
      <c r="A20" s="10"/>
      <c r="B20" s="10" t="s">
        <v>49</v>
      </c>
      <c r="C20" s="37"/>
      <c r="D20" s="37"/>
      <c r="E20" s="6"/>
      <c r="F20" s="25"/>
      <c r="G20" s="37"/>
      <c r="H20" s="37"/>
      <c r="I20" s="6"/>
      <c r="J20" s="25"/>
      <c r="K20" s="25"/>
    </row>
    <row r="21" spans="1:11" ht="28.9" customHeight="1" x14ac:dyDescent="0.2">
      <c r="A21" s="10"/>
      <c r="B21" s="10" t="s">
        <v>61</v>
      </c>
      <c r="C21" s="37">
        <v>1726325.7</v>
      </c>
      <c r="D21" s="37">
        <v>1726325.7</v>
      </c>
      <c r="E21" s="6">
        <f t="shared" ref="E21:E22" si="5">D21/C21*100</f>
        <v>100</v>
      </c>
      <c r="F21" s="25">
        <f>+D21/D7*100</f>
        <v>2.3749279718167777</v>
      </c>
      <c r="G21" s="37">
        <v>1824039.6</v>
      </c>
      <c r="H21" s="37">
        <v>1824039.6</v>
      </c>
      <c r="I21" s="6">
        <f t="shared" si="1"/>
        <v>100</v>
      </c>
      <c r="J21" s="25">
        <f>+H21/H7*100</f>
        <v>2.3766628099113727</v>
      </c>
      <c r="K21" s="25">
        <f t="shared" si="2"/>
        <v>105.66022390792192</v>
      </c>
    </row>
    <row r="22" spans="1:11" ht="19.899999999999999" customHeight="1" x14ac:dyDescent="0.2">
      <c r="A22" s="10">
        <v>20240</v>
      </c>
      <c r="B22" s="10" t="s">
        <v>60</v>
      </c>
      <c r="C22" s="37">
        <v>1350543.1</v>
      </c>
      <c r="D22" s="37">
        <v>1346972.8</v>
      </c>
      <c r="E22" s="6">
        <f t="shared" si="5"/>
        <v>99.735639684509138</v>
      </c>
      <c r="F22" s="25">
        <f>+D22/D7*100</f>
        <v>1.8530474174116542</v>
      </c>
      <c r="G22" s="37">
        <v>1032386.1</v>
      </c>
      <c r="H22" s="37">
        <v>936071.2</v>
      </c>
      <c r="I22" s="6">
        <f t="shared" si="1"/>
        <v>90.670651222444775</v>
      </c>
      <c r="J22" s="25">
        <f>+H22/H7*100</f>
        <v>1.2196695776062705</v>
      </c>
      <c r="K22" s="25">
        <f t="shared" si="2"/>
        <v>69.494439679850998</v>
      </c>
    </row>
    <row r="23" spans="1:11" ht="25.9" customHeight="1" x14ac:dyDescent="0.2">
      <c r="A23" s="10">
        <v>21900</v>
      </c>
      <c r="B23" s="10" t="s">
        <v>67</v>
      </c>
      <c r="C23" s="37">
        <v>-214381.7</v>
      </c>
      <c r="D23" s="39">
        <v>-607521.6</v>
      </c>
      <c r="E23" s="6"/>
      <c r="F23" s="41"/>
      <c r="G23" s="37">
        <v>-21462.7</v>
      </c>
      <c r="H23" s="39">
        <v>-354848.4</v>
      </c>
      <c r="I23" s="6"/>
      <c r="J23" s="41"/>
      <c r="K23" s="25"/>
    </row>
    <row r="24" spans="1:11" x14ac:dyDescent="0.2">
      <c r="A24" s="2">
        <v>960</v>
      </c>
      <c r="B24" s="2" t="s">
        <v>4</v>
      </c>
      <c r="C24" s="29">
        <f>SUM(C25:C39)</f>
        <v>76104370.399999991</v>
      </c>
      <c r="D24" s="29">
        <f>SUM(D25:D39)</f>
        <v>71244296.199999988</v>
      </c>
      <c r="E24" s="3">
        <f t="shared" ref="E24" si="6">D24/C24*100</f>
        <v>93.613935475116932</v>
      </c>
      <c r="F24" s="30">
        <f>+D24/D24*100</f>
        <v>100</v>
      </c>
      <c r="G24" s="29">
        <v>81411568.599999994</v>
      </c>
      <c r="H24" s="29">
        <v>75840316.599999994</v>
      </c>
      <c r="I24" s="3">
        <f t="shared" si="1"/>
        <v>93.156682648662297</v>
      </c>
      <c r="J24" s="30">
        <f>+H24/H24*100</f>
        <v>100</v>
      </c>
      <c r="K24" s="35">
        <f t="shared" si="2"/>
        <v>106.45107137713575</v>
      </c>
    </row>
    <row r="25" spans="1:11" x14ac:dyDescent="0.2">
      <c r="A25" s="8" t="s">
        <v>5</v>
      </c>
      <c r="B25" s="4" t="s">
        <v>6</v>
      </c>
      <c r="C25" s="42">
        <v>7591888.0999999996</v>
      </c>
      <c r="D25" s="42">
        <v>7035673.5999999996</v>
      </c>
      <c r="E25" s="5">
        <f>D25/C25*100</f>
        <v>92.673568252408785</v>
      </c>
      <c r="F25" s="27">
        <f>+D25/D24*100</f>
        <v>9.875420174338112</v>
      </c>
      <c r="G25" s="26">
        <v>8319953.7000000002</v>
      </c>
      <c r="H25" s="26">
        <v>7748963.2999999998</v>
      </c>
      <c r="I25" s="5">
        <f>H25/G25*100</f>
        <v>93.137096423986108</v>
      </c>
      <c r="J25" s="27">
        <f>+H25/H24*100</f>
        <v>10.217472246153573</v>
      </c>
      <c r="K25" s="25">
        <f t="shared" si="2"/>
        <v>110.13818634224306</v>
      </c>
    </row>
    <row r="26" spans="1:11" x14ac:dyDescent="0.2">
      <c r="A26" s="8" t="s">
        <v>9</v>
      </c>
      <c r="B26" s="4" t="s">
        <v>10</v>
      </c>
      <c r="C26" s="42">
        <v>67896.2</v>
      </c>
      <c r="D26" s="42">
        <v>67372.7</v>
      </c>
      <c r="E26" s="6">
        <f t="shared" ref="E26:E27" si="7">D26/C26*100</f>
        <v>99.228970104365189</v>
      </c>
      <c r="F26" s="28">
        <f>+D26/D24*100</f>
        <v>9.4565745741762283E-2</v>
      </c>
      <c r="G26" s="26">
        <v>74243.199999999997</v>
      </c>
      <c r="H26" s="26">
        <v>73818.2</v>
      </c>
      <c r="I26" s="6">
        <f t="shared" si="1"/>
        <v>99.427557001853373</v>
      </c>
      <c r="J26" s="28">
        <f>+H26/H24*100</f>
        <v>9.7333718145369674E-2</v>
      </c>
      <c r="K26" s="25">
        <f t="shared" si="2"/>
        <v>109.56693141287197</v>
      </c>
    </row>
    <row r="27" spans="1:11" ht="14.25" customHeight="1" x14ac:dyDescent="0.2">
      <c r="A27" s="8" t="s">
        <v>11</v>
      </c>
      <c r="B27" s="4" t="s">
        <v>12</v>
      </c>
      <c r="C27" s="42">
        <v>361754.2</v>
      </c>
      <c r="D27" s="42">
        <v>337090.6</v>
      </c>
      <c r="E27" s="6">
        <f t="shared" si="7"/>
        <v>93.1822215194737</v>
      </c>
      <c r="F27" s="27">
        <f>+D27/D24*100</f>
        <v>0.47314749106890619</v>
      </c>
      <c r="G27" s="26">
        <v>384352.6</v>
      </c>
      <c r="H27" s="26">
        <v>350593.1</v>
      </c>
      <c r="I27" s="6">
        <f t="shared" si="1"/>
        <v>91.216528781124424</v>
      </c>
      <c r="J27" s="27">
        <f>+H27/H24*100</f>
        <v>0.4622780016189964</v>
      </c>
      <c r="K27" s="25">
        <f t="shared" si="2"/>
        <v>104.00559968150995</v>
      </c>
    </row>
    <row r="28" spans="1:11" x14ac:dyDescent="0.2">
      <c r="A28" s="8" t="s">
        <v>13</v>
      </c>
      <c r="B28" s="4" t="s">
        <v>14</v>
      </c>
      <c r="C28" s="14">
        <v>5798201.4000000004</v>
      </c>
      <c r="D28" s="42">
        <v>4886340.8</v>
      </c>
      <c r="E28" s="5">
        <f>+D28/C28*100</f>
        <v>84.273388640829197</v>
      </c>
      <c r="F28" s="27">
        <f>+D28/D24*100</f>
        <v>6.858571226927217</v>
      </c>
      <c r="G28" s="14">
        <v>6479321.0999999996</v>
      </c>
      <c r="H28" s="26">
        <v>5714347.0999999996</v>
      </c>
      <c r="I28" s="5">
        <f>+H28/G28*100</f>
        <v>88.193608740891079</v>
      </c>
      <c r="J28" s="27">
        <f>+H28/H24*100</f>
        <v>7.5347089202420339</v>
      </c>
      <c r="K28" s="25">
        <f t="shared" si="2"/>
        <v>116.94532440307887</v>
      </c>
    </row>
    <row r="29" spans="1:11" x14ac:dyDescent="0.2">
      <c r="A29" s="8" t="s">
        <v>15</v>
      </c>
      <c r="B29" s="4" t="s">
        <v>16</v>
      </c>
      <c r="C29" s="42">
        <v>11501438.300000001</v>
      </c>
      <c r="D29" s="42">
        <v>10115750.6</v>
      </c>
      <c r="E29" s="5">
        <f t="shared" ref="E29:E38" si="8">D29/C29*100</f>
        <v>87.952048571177386</v>
      </c>
      <c r="F29" s="27">
        <f>+D29/D24*100</f>
        <v>14.198681353525675</v>
      </c>
      <c r="G29" s="26">
        <v>13046432.699999999</v>
      </c>
      <c r="H29" s="26">
        <v>11000526.6</v>
      </c>
      <c r="I29" s="5">
        <f t="shared" ref="I29:I32" si="9">H29/G29*100</f>
        <v>84.318271921181946</v>
      </c>
      <c r="J29" s="27">
        <f>+H29/H24*100</f>
        <v>14.504853214180807</v>
      </c>
      <c r="K29" s="25">
        <f t="shared" si="2"/>
        <v>108.74651852330169</v>
      </c>
    </row>
    <row r="30" spans="1:11" x14ac:dyDescent="0.2">
      <c r="A30" s="8" t="s">
        <v>17</v>
      </c>
      <c r="B30" s="4" t="s">
        <v>46</v>
      </c>
      <c r="C30" s="42">
        <v>1654.5</v>
      </c>
      <c r="D30" s="42">
        <v>1591</v>
      </c>
      <c r="E30" s="5">
        <f t="shared" si="8"/>
        <v>96.161982472045935</v>
      </c>
      <c r="F30" s="27">
        <f>+D30/D24*100</f>
        <v>2.2331612281405347E-3</v>
      </c>
      <c r="G30" s="26">
        <v>8631.2000000000007</v>
      </c>
      <c r="H30" s="26">
        <v>5730.9</v>
      </c>
      <c r="I30" s="5">
        <f t="shared" si="9"/>
        <v>66.397488182407997</v>
      </c>
      <c r="J30" s="27">
        <f>+H30/H24*100</f>
        <v>7.556534910351363E-3</v>
      </c>
      <c r="K30" s="25">
        <f t="shared" si="2"/>
        <v>360.2074167190446</v>
      </c>
    </row>
    <row r="31" spans="1:11" x14ac:dyDescent="0.2">
      <c r="A31" s="8" t="s">
        <v>18</v>
      </c>
      <c r="B31" s="4" t="s">
        <v>19</v>
      </c>
      <c r="C31" s="42">
        <v>38011653.600000001</v>
      </c>
      <c r="D31" s="42">
        <v>37082240.399999999</v>
      </c>
      <c r="E31" s="5">
        <f t="shared" si="8"/>
        <v>97.554925629439055</v>
      </c>
      <c r="F31" s="27">
        <f>+D31/D24*100</f>
        <v>52.049416413492487</v>
      </c>
      <c r="G31" s="26">
        <v>41529590.700000003</v>
      </c>
      <c r="H31" s="26">
        <v>40397844.899999999</v>
      </c>
      <c r="I31" s="5">
        <f t="shared" si="9"/>
        <v>97.274844801203386</v>
      </c>
      <c r="J31" s="27">
        <f>+H31/H24*100</f>
        <v>53.266978186639058</v>
      </c>
      <c r="K31" s="25">
        <f t="shared" si="2"/>
        <v>108.94121947389132</v>
      </c>
    </row>
    <row r="32" spans="1:11" ht="17.25" customHeight="1" x14ac:dyDescent="0.2">
      <c r="A32" s="32" t="s">
        <v>20</v>
      </c>
      <c r="B32" s="10" t="s">
        <v>29</v>
      </c>
      <c r="C32" s="42">
        <v>5140445.7</v>
      </c>
      <c r="D32" s="42">
        <v>4693920.4000000004</v>
      </c>
      <c r="E32" s="6">
        <f t="shared" si="8"/>
        <v>91.313490579231299</v>
      </c>
      <c r="F32" s="28">
        <f>+D32/D24*100</f>
        <v>6.5884858863971791</v>
      </c>
      <c r="G32" s="26">
        <v>5336021.9000000004</v>
      </c>
      <c r="H32" s="26">
        <v>5027121.0999999996</v>
      </c>
      <c r="I32" s="6">
        <f t="shared" si="9"/>
        <v>94.211028256836798</v>
      </c>
      <c r="J32" s="28">
        <f>+H32/H24*100</f>
        <v>6.6285602768699405</v>
      </c>
      <c r="K32" s="25">
        <f t="shared" si="2"/>
        <v>107.0985588081127</v>
      </c>
    </row>
    <row r="33" spans="1:11" x14ac:dyDescent="0.2">
      <c r="A33" s="8" t="s">
        <v>21</v>
      </c>
      <c r="B33" s="4" t="s">
        <v>37</v>
      </c>
      <c r="C33" s="42">
        <v>8</v>
      </c>
      <c r="D33" s="42">
        <v>8</v>
      </c>
      <c r="E33" s="5">
        <f t="shared" si="8"/>
        <v>100</v>
      </c>
      <c r="F33" s="28">
        <f>+C33/C24*100</f>
        <v>1.0511879880159944E-5</v>
      </c>
      <c r="G33" s="26"/>
      <c r="H33" s="26"/>
      <c r="I33" s="5">
        <v>0</v>
      </c>
      <c r="J33" s="28">
        <f>+G33/G24*100</f>
        <v>0</v>
      </c>
      <c r="K33" s="25">
        <f t="shared" si="2"/>
        <v>0</v>
      </c>
    </row>
    <row r="34" spans="1:11" x14ac:dyDescent="0.2">
      <c r="A34" s="8" t="s">
        <v>22</v>
      </c>
      <c r="B34" s="4" t="s">
        <v>23</v>
      </c>
      <c r="C34" s="42">
        <v>5141797.0999999996</v>
      </c>
      <c r="D34" s="42">
        <v>4921789.3</v>
      </c>
      <c r="E34" s="5">
        <f t="shared" si="8"/>
        <v>95.721188609328834</v>
      </c>
      <c r="F34" s="27">
        <f>+D34/D24*100</f>
        <v>6.9083274907837469</v>
      </c>
      <c r="G34" s="26">
        <v>3410838.2</v>
      </c>
      <c r="H34" s="26">
        <v>3136045</v>
      </c>
      <c r="I34" s="5">
        <f t="shared" ref="I34:I38" si="10">H34/G34*100</f>
        <v>91.943528719714692</v>
      </c>
      <c r="J34" s="27">
        <f>+H34/H24*100</f>
        <v>4.1350631703454681</v>
      </c>
      <c r="K34" s="25">
        <f t="shared" si="2"/>
        <v>63.717579295806104</v>
      </c>
    </row>
    <row r="35" spans="1:11" x14ac:dyDescent="0.2">
      <c r="A35" s="8" t="s">
        <v>24</v>
      </c>
      <c r="B35" s="4" t="s">
        <v>30</v>
      </c>
      <c r="C35" s="42">
        <v>2340918.7999999998</v>
      </c>
      <c r="D35" s="42">
        <v>1979051.1</v>
      </c>
      <c r="E35" s="5">
        <f t="shared" si="8"/>
        <v>84.541638095264148</v>
      </c>
      <c r="F35" s="27">
        <f>+D35/D24*100</f>
        <v>2.7778379541350575</v>
      </c>
      <c r="G35" s="26">
        <v>2611253</v>
      </c>
      <c r="H35" s="26">
        <v>2255832.7000000002</v>
      </c>
      <c r="I35" s="5">
        <f t="shared" si="10"/>
        <v>86.388898356459535</v>
      </c>
      <c r="J35" s="27">
        <f>+H35/H24*100</f>
        <v>2.974450531236311</v>
      </c>
      <c r="K35" s="25">
        <f t="shared" si="2"/>
        <v>113.98557116589865</v>
      </c>
    </row>
    <row r="36" spans="1:11" ht="12.75" hidden="1" customHeight="1" x14ac:dyDescent="0.2">
      <c r="A36" s="8"/>
      <c r="B36" s="4" t="s">
        <v>25</v>
      </c>
      <c r="C36" s="5"/>
      <c r="D36" s="6"/>
      <c r="E36" s="5" t="e">
        <f t="shared" si="8"/>
        <v>#DIV/0!</v>
      </c>
      <c r="F36" s="27"/>
      <c r="G36" s="5"/>
      <c r="H36" s="6"/>
      <c r="I36" s="5" t="e">
        <f t="shared" si="10"/>
        <v>#DIV/0!</v>
      </c>
      <c r="J36" s="27"/>
      <c r="K36" s="25" t="e">
        <f t="shared" si="2"/>
        <v>#DIV/0!</v>
      </c>
    </row>
    <row r="37" spans="1:11" x14ac:dyDescent="0.2">
      <c r="A37" s="8" t="s">
        <v>32</v>
      </c>
      <c r="B37" s="4" t="s">
        <v>31</v>
      </c>
      <c r="C37" s="42">
        <v>119077</v>
      </c>
      <c r="D37" s="42">
        <v>116413.4</v>
      </c>
      <c r="E37" s="5">
        <f t="shared" si="8"/>
        <v>97.763128059994784</v>
      </c>
      <c r="F37" s="27">
        <f>+D37/D24*100</f>
        <v>0.16340030880956335</v>
      </c>
      <c r="G37" s="26">
        <v>130347.9</v>
      </c>
      <c r="H37" s="26">
        <v>124422</v>
      </c>
      <c r="I37" s="5">
        <f t="shared" si="10"/>
        <v>95.453781764033025</v>
      </c>
      <c r="J37" s="27">
        <f>+H37/H24*100</f>
        <v>0.16405785943145709</v>
      </c>
      <c r="K37" s="25">
        <f t="shared" si="2"/>
        <v>106.87944858581572</v>
      </c>
    </row>
    <row r="38" spans="1:11" x14ac:dyDescent="0.2">
      <c r="A38" s="8" t="s">
        <v>33</v>
      </c>
      <c r="B38" s="4" t="s">
        <v>35</v>
      </c>
      <c r="C38" s="42">
        <v>14189.2</v>
      </c>
      <c r="D38" s="42">
        <v>7054.3</v>
      </c>
      <c r="E38" s="5">
        <f t="shared" si="8"/>
        <v>49.715981168776253</v>
      </c>
      <c r="F38" s="27">
        <f>+D38/D24*100</f>
        <v>9.9015645830746526E-3</v>
      </c>
      <c r="G38" s="26">
        <v>9855.7000000000007</v>
      </c>
      <c r="H38" s="26">
        <v>5071.7</v>
      </c>
      <c r="I38" s="5">
        <f t="shared" si="10"/>
        <v>51.459561472041557</v>
      </c>
      <c r="J38" s="27">
        <f>+H38/H24*100</f>
        <v>6.6873402266361317E-3</v>
      </c>
      <c r="K38" s="25">
        <f t="shared" si="2"/>
        <v>71.89515614589682</v>
      </c>
    </row>
    <row r="39" spans="1:11" ht="17.25" customHeight="1" x14ac:dyDescent="0.2">
      <c r="A39" s="32" t="s">
        <v>34</v>
      </c>
      <c r="B39" s="10" t="s">
        <v>44</v>
      </c>
      <c r="C39" s="42">
        <v>13448.3</v>
      </c>
      <c r="D39" s="42"/>
      <c r="E39" s="6"/>
      <c r="F39" s="40"/>
      <c r="G39" s="26">
        <v>70726.7</v>
      </c>
      <c r="H39" s="26">
        <v>0</v>
      </c>
      <c r="I39" s="6"/>
      <c r="J39" s="40"/>
      <c r="K39" s="25"/>
    </row>
    <row r="40" spans="1:11" ht="26.25" customHeight="1" x14ac:dyDescent="0.2">
      <c r="A40" s="7" t="s">
        <v>40</v>
      </c>
      <c r="B40" s="11" t="s">
        <v>43</v>
      </c>
      <c r="C40" s="9">
        <f>+C7-C24</f>
        <v>-3992123.4999999851</v>
      </c>
      <c r="D40" s="9">
        <f>+D7-D24</f>
        <v>1445306.2000000179</v>
      </c>
      <c r="E40" s="9"/>
      <c r="F40" s="20"/>
      <c r="G40" s="9">
        <v>-4458643.5999999996</v>
      </c>
      <c r="H40" s="9">
        <v>907617.2</v>
      </c>
      <c r="I40" s="9"/>
      <c r="J40" s="20"/>
      <c r="K40" s="25"/>
    </row>
    <row r="41" spans="1:11" x14ac:dyDescent="0.2">
      <c r="A41" s="22">
        <v>9000</v>
      </c>
      <c r="B41" s="13" t="s">
        <v>38</v>
      </c>
      <c r="C41" s="3">
        <f>+C42+C43+C44+C45</f>
        <v>3992123.5</v>
      </c>
      <c r="D41" s="3">
        <f>+D42+D43+D44+D45</f>
        <v>-1445306.2</v>
      </c>
      <c r="E41" s="12"/>
      <c r="F41" s="20"/>
      <c r="G41" s="3">
        <f>+G42+G43+G44+G45</f>
        <v>4458643.5999999996</v>
      </c>
      <c r="H41" s="3">
        <f>+H42+H43+H44+H45</f>
        <v>-907617.2</v>
      </c>
      <c r="I41" s="12"/>
      <c r="J41" s="20"/>
      <c r="K41" s="25"/>
    </row>
    <row r="42" spans="1:11" x14ac:dyDescent="0.2">
      <c r="A42" s="23" t="s">
        <v>41</v>
      </c>
      <c r="B42" s="12" t="s">
        <v>26</v>
      </c>
      <c r="C42" s="5">
        <v>512954</v>
      </c>
      <c r="D42" s="5">
        <v>80063</v>
      </c>
      <c r="E42" s="12"/>
      <c r="F42" s="20"/>
      <c r="G42" s="5">
        <v>144791.20000000001</v>
      </c>
      <c r="H42" s="5">
        <v>-95437</v>
      </c>
      <c r="I42" s="12"/>
      <c r="J42" s="20"/>
      <c r="K42" s="25"/>
    </row>
    <row r="43" spans="1:11" x14ac:dyDescent="0.2">
      <c r="A43" s="23" t="s">
        <v>42</v>
      </c>
      <c r="B43" s="12" t="s">
        <v>27</v>
      </c>
      <c r="C43" s="24">
        <v>-142380.79999999999</v>
      </c>
      <c r="D43" s="24">
        <v>-135780.5</v>
      </c>
      <c r="E43" s="12"/>
      <c r="F43" s="20"/>
      <c r="G43" s="24">
        <v>-144280.6</v>
      </c>
      <c r="H43" s="24">
        <v>-135780.5</v>
      </c>
      <c r="I43" s="12"/>
      <c r="J43" s="20"/>
      <c r="K43" s="25"/>
    </row>
    <row r="44" spans="1:11" x14ac:dyDescent="0.2">
      <c r="A44" s="23" t="s">
        <v>7</v>
      </c>
      <c r="B44" s="12" t="s">
        <v>28</v>
      </c>
      <c r="C44" s="24">
        <v>3614247.3</v>
      </c>
      <c r="D44" s="24">
        <v>-1381055.3</v>
      </c>
      <c r="E44" s="12"/>
      <c r="F44" s="20"/>
      <c r="G44" s="24">
        <v>4464868</v>
      </c>
      <c r="H44" s="24">
        <v>-670664.69999999995</v>
      </c>
      <c r="I44" s="12"/>
      <c r="J44" s="20"/>
      <c r="K44" s="25"/>
    </row>
    <row r="45" spans="1:11" x14ac:dyDescent="0.2">
      <c r="A45" s="23" t="s">
        <v>8</v>
      </c>
      <c r="B45" s="12" t="s">
        <v>45</v>
      </c>
      <c r="C45" s="36">
        <v>7303</v>
      </c>
      <c r="D45" s="36">
        <v>-8533.4</v>
      </c>
      <c r="E45" s="12"/>
      <c r="F45" s="20"/>
      <c r="G45" s="36">
        <v>-6735</v>
      </c>
      <c r="H45" s="36">
        <v>-5735</v>
      </c>
      <c r="I45" s="12"/>
      <c r="J45" s="20"/>
      <c r="K45" s="25"/>
    </row>
    <row r="46" spans="1:11" x14ac:dyDescent="0.2">
      <c r="A46" s="34"/>
      <c r="B46" s="43"/>
      <c r="C46" s="44"/>
      <c r="D46" s="44"/>
      <c r="E46" s="44"/>
      <c r="F46" s="44"/>
      <c r="G46" s="44"/>
      <c r="H46" s="44"/>
      <c r="I46" s="44"/>
      <c r="J46" s="44"/>
      <c r="K46" s="44"/>
    </row>
    <row r="47" spans="1:11" x14ac:dyDescent="0.2">
      <c r="H47" s="15"/>
    </row>
    <row r="48" spans="1:11" x14ac:dyDescent="0.2">
      <c r="A48" s="16"/>
      <c r="B48" s="17"/>
      <c r="C48" s="17"/>
      <c r="D48" s="17"/>
      <c r="E48" s="17"/>
      <c r="F48" s="17"/>
      <c r="G48" s="14"/>
      <c r="H48" s="14"/>
    </row>
    <row r="49" spans="1:8" x14ac:dyDescent="0.2">
      <c r="A49" s="16"/>
      <c r="H49" s="15"/>
    </row>
    <row r="50" spans="1:8" x14ac:dyDescent="0.2">
      <c r="B50" s="18"/>
      <c r="C50" s="14"/>
      <c r="D50" s="14"/>
      <c r="E50" s="18"/>
      <c r="F50" s="18"/>
      <c r="G50" s="14"/>
      <c r="H50" s="14"/>
    </row>
    <row r="51" spans="1:8" x14ac:dyDescent="0.2">
      <c r="B51" s="18"/>
      <c r="C51" s="14"/>
      <c r="D51" s="14"/>
      <c r="E51" s="18"/>
      <c r="F51" s="18"/>
      <c r="G51" s="14"/>
      <c r="H51" s="14"/>
    </row>
    <row r="52" spans="1:8" x14ac:dyDescent="0.2">
      <c r="C52" s="14"/>
      <c r="D52" s="14"/>
      <c r="G52" s="14"/>
      <c r="H52" s="14"/>
    </row>
    <row r="57" spans="1:8" x14ac:dyDescent="0.2">
      <c r="A57" s="16"/>
    </row>
  </sheetData>
  <mergeCells count="8">
    <mergeCell ref="B46:K46"/>
    <mergeCell ref="C5:F5"/>
    <mergeCell ref="G5:J5"/>
    <mergeCell ref="A2:K2"/>
    <mergeCell ref="A5:A6"/>
    <mergeCell ref="B5:B6"/>
    <mergeCell ref="K5:K6"/>
    <mergeCell ref="A3:K3"/>
  </mergeCells>
  <phoneticPr fontId="0" type="noConversion"/>
  <pageMargins left="0.82677165354330717" right="0.15748031496062992" top="0.67" bottom="0.15748031496062992" header="0.59055118110236227" footer="0.23622047244094491"/>
  <pageSetup paperSize="9" scale="6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Company>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KozlovskayaG</dc:creator>
  <cp:lastModifiedBy>Рассыпнова Евгения Владимировна</cp:lastModifiedBy>
  <cp:lastPrinted>2020-03-11T15:05:31Z</cp:lastPrinted>
  <dcterms:created xsi:type="dcterms:W3CDTF">2010-05-17T08:46:53Z</dcterms:created>
  <dcterms:modified xsi:type="dcterms:W3CDTF">2020-09-28T13:34:09Z</dcterms:modified>
</cp:coreProperties>
</file>