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</definedName>
  </definedNames>
  <calcPr calcId="145621"/>
</workbook>
</file>

<file path=xl/calcChain.xml><?xml version="1.0" encoding="utf-8"?>
<calcChain xmlns="http://schemas.openxmlformats.org/spreadsheetml/2006/main">
  <c r="K26" i="1" l="1"/>
  <c r="T26" i="1" s="1"/>
  <c r="J26" i="1"/>
  <c r="I26" i="1"/>
  <c r="H26" i="1"/>
  <c r="Q26" i="1" s="1"/>
  <c r="G26" i="1"/>
  <c r="P26" i="1" s="1"/>
  <c r="F26" i="1"/>
  <c r="O26" i="1" s="1"/>
  <c r="E26" i="1"/>
  <c r="D26" i="1"/>
  <c r="M26" i="1" s="1"/>
  <c r="C26" i="1"/>
  <c r="L26" i="1" s="1"/>
  <c r="B26" i="1"/>
  <c r="R26" i="1" s="1"/>
  <c r="T25" i="1"/>
  <c r="S25" i="1"/>
  <c r="R25" i="1"/>
  <c r="Q25" i="1"/>
  <c r="P25" i="1"/>
  <c r="O25" i="1"/>
  <c r="N25" i="1"/>
  <c r="M25" i="1"/>
  <c r="L25" i="1"/>
  <c r="T24" i="1"/>
  <c r="S24" i="1"/>
  <c r="R24" i="1"/>
  <c r="Q24" i="1"/>
  <c r="P24" i="1"/>
  <c r="O24" i="1"/>
  <c r="N24" i="1"/>
  <c r="M24" i="1"/>
  <c r="L24" i="1"/>
  <c r="T23" i="1"/>
  <c r="S23" i="1"/>
  <c r="R23" i="1"/>
  <c r="Q23" i="1"/>
  <c r="P23" i="1"/>
  <c r="O23" i="1"/>
  <c r="N23" i="1"/>
  <c r="M23" i="1"/>
  <c r="L23" i="1"/>
  <c r="T22" i="1"/>
  <c r="S22" i="1"/>
  <c r="R22" i="1"/>
  <c r="Q22" i="1"/>
  <c r="P22" i="1"/>
  <c r="O22" i="1"/>
  <c r="N22" i="1"/>
  <c r="M22" i="1"/>
  <c r="L22" i="1"/>
  <c r="T21" i="1"/>
  <c r="S21" i="1"/>
  <c r="R21" i="1"/>
  <c r="Q21" i="1"/>
  <c r="P21" i="1"/>
  <c r="O21" i="1"/>
  <c r="N21" i="1"/>
  <c r="M21" i="1"/>
  <c r="L21" i="1"/>
  <c r="T20" i="1"/>
  <c r="S20" i="1"/>
  <c r="R20" i="1"/>
  <c r="Q20" i="1"/>
  <c r="P20" i="1"/>
  <c r="O20" i="1"/>
  <c r="N20" i="1"/>
  <c r="M20" i="1"/>
  <c r="L20" i="1"/>
  <c r="T19" i="1"/>
  <c r="S19" i="1"/>
  <c r="R19" i="1"/>
  <c r="Q19" i="1"/>
  <c r="P19" i="1"/>
  <c r="O19" i="1"/>
  <c r="N19" i="1"/>
  <c r="M19" i="1"/>
  <c r="L19" i="1"/>
  <c r="T18" i="1"/>
  <c r="S18" i="1"/>
  <c r="R18" i="1"/>
  <c r="Q18" i="1"/>
  <c r="P18" i="1"/>
  <c r="O18" i="1"/>
  <c r="N18" i="1"/>
  <c r="M18" i="1"/>
  <c r="L18" i="1"/>
  <c r="T17" i="1"/>
  <c r="S17" i="1"/>
  <c r="R17" i="1"/>
  <c r="Q17" i="1"/>
  <c r="P17" i="1"/>
  <c r="O17" i="1"/>
  <c r="N17" i="1"/>
  <c r="M17" i="1"/>
  <c r="L17" i="1"/>
  <c r="T16" i="1"/>
  <c r="S16" i="1"/>
  <c r="R16" i="1"/>
  <c r="Q16" i="1"/>
  <c r="P16" i="1"/>
  <c r="O16" i="1"/>
  <c r="N16" i="1"/>
  <c r="M16" i="1"/>
  <c r="L16" i="1"/>
  <c r="T15" i="1"/>
  <c r="S15" i="1"/>
  <c r="R15" i="1"/>
  <c r="Q15" i="1"/>
  <c r="P15" i="1"/>
  <c r="O15" i="1"/>
  <c r="N15" i="1"/>
  <c r="M15" i="1"/>
  <c r="L15" i="1"/>
  <c r="T14" i="1"/>
  <c r="S14" i="1"/>
  <c r="R14" i="1"/>
  <c r="Q14" i="1"/>
  <c r="P14" i="1"/>
  <c r="O14" i="1"/>
  <c r="N14" i="1"/>
  <c r="M14" i="1"/>
  <c r="L14" i="1"/>
  <c r="T13" i="1"/>
  <c r="S13" i="1"/>
  <c r="R13" i="1"/>
  <c r="Q13" i="1"/>
  <c r="P13" i="1"/>
  <c r="O13" i="1"/>
  <c r="N13" i="1"/>
  <c r="M13" i="1"/>
  <c r="L13" i="1"/>
  <c r="T12" i="1"/>
  <c r="S12" i="1"/>
  <c r="R12" i="1"/>
  <c r="Q12" i="1"/>
  <c r="P12" i="1"/>
  <c r="O12" i="1"/>
  <c r="N12" i="1"/>
  <c r="M12" i="1"/>
  <c r="L12" i="1"/>
  <c r="T11" i="1"/>
  <c r="S11" i="1"/>
  <c r="R11" i="1"/>
  <c r="Q11" i="1"/>
  <c r="P11" i="1"/>
  <c r="O11" i="1"/>
  <c r="N11" i="1"/>
  <c r="M11" i="1"/>
  <c r="L11" i="1"/>
  <c r="T10" i="1"/>
  <c r="S10" i="1"/>
  <c r="R10" i="1"/>
  <c r="Q10" i="1"/>
  <c r="P10" i="1"/>
  <c r="O10" i="1"/>
  <c r="N10" i="1"/>
  <c r="M10" i="1"/>
  <c r="L10" i="1"/>
  <c r="T9" i="1"/>
  <c r="S9" i="1"/>
  <c r="R9" i="1"/>
  <c r="Q9" i="1"/>
  <c r="P9" i="1"/>
  <c r="O9" i="1"/>
  <c r="N9" i="1"/>
  <c r="M9" i="1"/>
  <c r="L9" i="1"/>
  <c r="T8" i="1"/>
  <c r="S8" i="1"/>
  <c r="R8" i="1"/>
  <c r="Q8" i="1"/>
  <c r="P8" i="1"/>
  <c r="O8" i="1"/>
  <c r="N8" i="1"/>
  <c r="M8" i="1"/>
  <c r="L8" i="1"/>
  <c r="N26" i="1" l="1"/>
  <c r="S26" i="1"/>
</calcChain>
</file>

<file path=xl/sharedStrings.xml><?xml version="1.0" encoding="utf-8"?>
<sst xmlns="http://schemas.openxmlformats.org/spreadsheetml/2006/main" count="69" uniqueCount="47">
  <si>
    <t xml:space="preserve">Информация о доходах на одного жителя по бюджету муниципальных районов и городского округа по состоянию  на 01.01.2020 г.           </t>
  </si>
  <si>
    <t>Муниципальные образования</t>
  </si>
  <si>
    <t xml:space="preserve">Численность населения на 01.01.2018г.              </t>
  </si>
  <si>
    <t>Налоговые доходы</t>
  </si>
  <si>
    <t>Неналоговые доходы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</si>
  <si>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</si>
  <si>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</si>
  <si>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</si>
  <si>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</si>
  <si>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</si>
  <si>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</si>
  <si>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</si>
  <si>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 на одного жителя</t>
  </si>
  <si>
    <t>Дотация на поддержку мер по обеспечению сбалансированности бюджетов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</si>
  <si>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</si>
  <si>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</si>
  <si>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чел.</t>
  </si>
  <si>
    <t>тыс.руб.</t>
  </si>
  <si>
    <t>руб./чел.</t>
  </si>
  <si>
    <t>12=3/2*1000</t>
  </si>
  <si>
    <t>13=4/2*1000</t>
  </si>
  <si>
    <t>14=5/2*1000</t>
  </si>
  <si>
    <t>15=6/2*1000</t>
  </si>
  <si>
    <t>18=7/2*1000</t>
  </si>
  <si>
    <t>19=8/2*1000</t>
  </si>
  <si>
    <t>18=9/2*1000</t>
  </si>
  <si>
    <t>19=(11-10)/2*1000</t>
  </si>
  <si>
    <t>20=(11-10-8)*1000</t>
  </si>
  <si>
    <t>Бокситогорский мун. район</t>
  </si>
  <si>
    <t>Волосовский мун. район</t>
  </si>
  <si>
    <t>Волховский мун. район</t>
  </si>
  <si>
    <t>Всеволожский  мун. район</t>
  </si>
  <si>
    <t>Выборгский район</t>
  </si>
  <si>
    <t>Гатчинский мун. район</t>
  </si>
  <si>
    <t>Кингисеппский мун. район</t>
  </si>
  <si>
    <t>Киришский мун. район</t>
  </si>
  <si>
    <t>Кировский мун. район</t>
  </si>
  <si>
    <t>Лодейнопольский мун. район</t>
  </si>
  <si>
    <t>Ломоносовский мун. район</t>
  </si>
  <si>
    <t>Лужский мун. район</t>
  </si>
  <si>
    <t>Подпорожский мун. район</t>
  </si>
  <si>
    <t>Приозерский мун. район</t>
  </si>
  <si>
    <t>Сланцевский мун. район</t>
  </si>
  <si>
    <t>Тихвинский мун. район</t>
  </si>
  <si>
    <t>Тосненский район</t>
  </si>
  <si>
    <t>Сосновоборский гор. округ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</si>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</sst>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2" xfId="0" applyFont="1" applyFill="1" applyBorder="1"/>
    <xf numFmtId="3" fontId="0" fillId="2" borderId="2" xfId="0" applyNumberFormat="1" applyFill="1" applyBorder="1"/>
    <xf numFmtId="164" fontId="5" fillId="2" borderId="1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/>
    <xf numFmtId="3" fontId="7" fillId="0" borderId="2" xfId="0" applyNumberFormat="1" applyFont="1" applyBorder="1"/>
    <xf numFmtId="3" fontId="5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view="pageBreakPreview" zoomScaleNormal="100" zoomScaleSheetLayoutView="100" workbookViewId="0">
      <selection activeCell="A4" sqref="A4:A5"/>
    </sheetView>
  </sheetViews>
  <sheetFormatPr defaultRowHeight="15" x14ac:dyDescent="0.25"/>
  <cols>
    <col min="1" max="1" width="26.85546875" customWidth="1"/>
    <col min="2" max="20" width="15.85546875" customWidth="1"/>
  </cols>
  <sheetData>
    <row r="1" spans="1:20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7"/>
      <c r="M1" s="27"/>
      <c r="N1" s="27"/>
      <c r="O1" s="27"/>
      <c r="P1" s="27"/>
      <c r="Q1" s="27"/>
      <c r="R1" s="27"/>
      <c r="S1" s="27"/>
      <c r="T1" s="1"/>
    </row>
    <row r="2" spans="1:2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"/>
    </row>
    <row r="3" spans="1:2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20" ht="25.5" customHeight="1" x14ac:dyDescent="0.2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2"/>
      <c r="N4" s="22"/>
      <c r="O4" s="22"/>
      <c r="P4" s="22"/>
      <c r="Q4" s="22"/>
      <c r="R4" s="22"/>
      <c r="S4" s="22"/>
      <c r="T4" s="23"/>
    </row>
    <row r="5" spans="1:20" ht="122.25" customHeight="1" x14ac:dyDescent="0.25">
      <c r="A5" s="21"/>
      <c r="B5" s="21"/>
      <c r="C5" s="24"/>
      <c r="D5" s="24"/>
      <c r="E5" s="24"/>
      <c r="F5" s="21"/>
      <c r="G5" s="21"/>
      <c r="H5" s="21"/>
      <c r="I5" s="24"/>
      <c r="J5" s="24"/>
      <c r="K5" s="21"/>
      <c r="L5" s="4" t="s">
        <v>3</v>
      </c>
      <c r="M5" s="4" t="s">
        <v>4</v>
      </c>
      <c r="N5" s="25" t="s">
        <v>5</v>
      </c>
      <c r="O5" s="5" t="s">
        <v>13</v>
      </c>
      <c r="P5" s="4" t="s">
        <v>7</v>
      </c>
      <c r="Q5" s="4" t="s">
        <v>8</v>
      </c>
      <c r="R5" s="4" t="s">
        <v>9</v>
      </c>
      <c r="S5" s="4" t="s">
        <v>14</v>
      </c>
      <c r="T5" s="4" t="s">
        <v>15</v>
      </c>
    </row>
    <row r="6" spans="1:20" x14ac:dyDescent="0.25">
      <c r="A6" s="28"/>
      <c r="B6" s="26" t="s">
        <v>16</v>
      </c>
      <c r="C6" s="26" t="s">
        <v>17</v>
      </c>
      <c r="D6" s="26" t="s">
        <v>17</v>
      </c>
      <c r="E6" s="26" t="s">
        <v>17</v>
      </c>
      <c r="F6" s="26" t="s">
        <v>17</v>
      </c>
      <c r="G6" s="26" t="s">
        <v>17</v>
      </c>
      <c r="H6" s="26" t="s">
        <v>17</v>
      </c>
      <c r="I6" s="26" t="s">
        <v>17</v>
      </c>
      <c r="J6" s="26" t="s">
        <v>17</v>
      </c>
      <c r="K6" s="26" t="s">
        <v>17</v>
      </c>
      <c r="L6" s="26" t="s">
        <v>18</v>
      </c>
      <c r="M6" s="26" t="s">
        <v>18</v>
      </c>
      <c r="N6" s="25" t="s">
        <v>18</v>
      </c>
      <c r="O6" s="25" t="s">
        <v>18</v>
      </c>
      <c r="P6" s="26" t="s">
        <v>18</v>
      </c>
      <c r="Q6" s="26" t="s">
        <v>18</v>
      </c>
      <c r="R6" s="26" t="s">
        <v>18</v>
      </c>
      <c r="S6" s="26" t="s">
        <v>18</v>
      </c>
      <c r="T6" s="26" t="s">
        <v>18</v>
      </c>
    </row>
    <row r="7" spans="1:20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 t="s">
        <v>19</v>
      </c>
      <c r="M7" s="7" t="s">
        <v>20</v>
      </c>
      <c r="N7" s="8" t="s">
        <v>21</v>
      </c>
      <c r="O7" s="8" t="s">
        <v>22</v>
      </c>
      <c r="P7" s="9" t="s">
        <v>23</v>
      </c>
      <c r="Q7" s="9" t="s">
        <v>24</v>
      </c>
      <c r="R7" s="10" t="s">
        <v>25</v>
      </c>
      <c r="S7" s="10" t="s">
        <v>26</v>
      </c>
      <c r="T7" s="10" t="s">
        <v>27</v>
      </c>
    </row>
    <row r="8" spans="1:20" x14ac:dyDescent="0.25">
      <c r="A8" s="11" t="s">
        <v>28</v>
      </c>
      <c r="B8" s="12">
        <v>50019</v>
      </c>
      <c r="C8" s="13">
        <v>674700</v>
      </c>
      <c r="D8" s="13">
        <v>93380.9</v>
      </c>
      <c r="E8" s="13">
        <v>37411.4</v>
      </c>
      <c r="F8" s="13">
        <v>35552.199999999997</v>
      </c>
      <c r="G8" s="13">
        <v>104269.6</v>
      </c>
      <c r="H8" s="13">
        <v>745121.45</v>
      </c>
      <c r="I8" s="13">
        <v>32107.8</v>
      </c>
      <c r="J8" s="13">
        <v>-4527.38</v>
      </c>
      <c r="K8" s="14">
        <v>1721875.9</v>
      </c>
      <c r="L8" s="12">
        <f t="shared" ref="L8:L26" si="0">+C8/B8*1000</f>
        <v>13488.874227793438</v>
      </c>
      <c r="M8" s="12">
        <f t="shared" ref="M8:M26" si="1">+D8/B8*1000</f>
        <v>1866.9085747415982</v>
      </c>
      <c r="N8" s="15">
        <f>+E8/B8*1000</f>
        <v>747.94378136308205</v>
      </c>
      <c r="O8" s="16">
        <f>+F8/B8*1000</f>
        <v>710.77390591575193</v>
      </c>
      <c r="P8" s="15">
        <f t="shared" ref="P8:P26" si="2">+G8/B8*1000</f>
        <v>2084.5998520562189</v>
      </c>
      <c r="Q8" s="15">
        <f t="shared" ref="Q8:Q26" si="3">+H8/B8*1000</f>
        <v>14896.768228073332</v>
      </c>
      <c r="R8" s="15">
        <f t="shared" ref="R8:R26" si="4">+I8/B8*1000</f>
        <v>641.91207341210338</v>
      </c>
      <c r="S8" s="15">
        <f t="shared" ref="S8" si="5">+(K8-J8)/B8*1000</f>
        <v>34514.949919030762</v>
      </c>
      <c r="T8" s="15">
        <f t="shared" ref="T8:T26" si="6">+((K8-J8)-H8)/B8*1000</f>
        <v>19618.18169095743</v>
      </c>
    </row>
    <row r="9" spans="1:20" x14ac:dyDescent="0.25">
      <c r="A9" s="11" t="s">
        <v>29</v>
      </c>
      <c r="B9" s="12">
        <v>51675</v>
      </c>
      <c r="C9" s="13">
        <v>503915.7</v>
      </c>
      <c r="D9" s="13">
        <v>120384.2</v>
      </c>
      <c r="E9" s="13">
        <v>33334.199999999997</v>
      </c>
      <c r="F9" s="13">
        <v>0</v>
      </c>
      <c r="G9" s="13">
        <v>135561.60000000001</v>
      </c>
      <c r="H9" s="13">
        <v>822788.13</v>
      </c>
      <c r="I9" s="13">
        <v>54519.6</v>
      </c>
      <c r="J9" s="13">
        <v>-2712.99</v>
      </c>
      <c r="K9" s="14">
        <v>1673366.8</v>
      </c>
      <c r="L9" s="12">
        <f t="shared" si="0"/>
        <v>9751.6342525399141</v>
      </c>
      <c r="M9" s="12">
        <f t="shared" si="1"/>
        <v>2329.6410256410254</v>
      </c>
      <c r="N9" s="15">
        <f t="shared" ref="N9:N26" si="7">+E9/B9*1000</f>
        <v>645.07402031930326</v>
      </c>
      <c r="O9" s="16">
        <f t="shared" ref="O9:O26" si="8">+F9/B9*1000</f>
        <v>0</v>
      </c>
      <c r="P9" s="15">
        <f t="shared" si="2"/>
        <v>2623.349782293179</v>
      </c>
      <c r="Q9" s="15">
        <f t="shared" si="3"/>
        <v>15922.36342525399</v>
      </c>
      <c r="R9" s="15">
        <f t="shared" si="4"/>
        <v>1055.0478955007256</v>
      </c>
      <c r="S9" s="15">
        <f t="shared" ref="S9:S26" si="9">+(K9-J9)/B9*1000</f>
        <v>32435.022544750849</v>
      </c>
      <c r="T9" s="15">
        <f t="shared" si="6"/>
        <v>16512.659119496857</v>
      </c>
    </row>
    <row r="10" spans="1:20" x14ac:dyDescent="0.25">
      <c r="A10" s="11" t="s">
        <v>30</v>
      </c>
      <c r="B10" s="12">
        <v>90174</v>
      </c>
      <c r="C10" s="13">
        <v>746055.8</v>
      </c>
      <c r="D10" s="13">
        <v>143728.20000000001</v>
      </c>
      <c r="E10" s="13">
        <v>84233.3</v>
      </c>
      <c r="F10" s="13">
        <v>87509.6</v>
      </c>
      <c r="G10" s="13">
        <v>238803.6</v>
      </c>
      <c r="H10" s="13">
        <v>1360604.19</v>
      </c>
      <c r="I10" s="13">
        <v>194005.3</v>
      </c>
      <c r="J10" s="13">
        <v>-965.73</v>
      </c>
      <c r="K10" s="14">
        <v>2859151.4</v>
      </c>
      <c r="L10" s="12">
        <f t="shared" si="0"/>
        <v>8273.5134295916796</v>
      </c>
      <c r="M10" s="12">
        <f t="shared" si="1"/>
        <v>1593.8984629715885</v>
      </c>
      <c r="N10" s="15">
        <f t="shared" si="7"/>
        <v>934.11959101293064</v>
      </c>
      <c r="O10" s="16">
        <f t="shared" si="8"/>
        <v>970.45268037350024</v>
      </c>
      <c r="P10" s="15">
        <f t="shared" si="2"/>
        <v>2648.2533768048443</v>
      </c>
      <c r="Q10" s="15">
        <f t="shared" si="3"/>
        <v>15088.652937653869</v>
      </c>
      <c r="R10" s="15">
        <f t="shared" si="4"/>
        <v>2151.4549648457428</v>
      </c>
      <c r="S10" s="15">
        <f t="shared" si="9"/>
        <v>31717.758222991106</v>
      </c>
      <c r="T10" s="15">
        <f t="shared" si="6"/>
        <v>16629.105285337235</v>
      </c>
    </row>
    <row r="11" spans="1:20" x14ac:dyDescent="0.25">
      <c r="A11" s="11" t="s">
        <v>31</v>
      </c>
      <c r="B11" s="12">
        <v>354723</v>
      </c>
      <c r="C11" s="13">
        <v>3509527.4</v>
      </c>
      <c r="D11" s="13">
        <v>601525</v>
      </c>
      <c r="E11" s="13">
        <v>117426.7</v>
      </c>
      <c r="F11" s="13">
        <v>0</v>
      </c>
      <c r="G11" s="13">
        <v>3450835.4</v>
      </c>
      <c r="H11" s="13">
        <v>4937174.82</v>
      </c>
      <c r="I11" s="13">
        <v>633612.4</v>
      </c>
      <c r="J11" s="13">
        <v>-63074.86</v>
      </c>
      <c r="K11" s="14">
        <v>13214393.800000001</v>
      </c>
      <c r="L11" s="12">
        <f t="shared" si="0"/>
        <v>9893.712558813495</v>
      </c>
      <c r="M11" s="12">
        <f t="shared" si="1"/>
        <v>1695.7597900333499</v>
      </c>
      <c r="N11" s="15">
        <f t="shared" si="7"/>
        <v>331.03773930644473</v>
      </c>
      <c r="O11" s="16">
        <f t="shared" si="8"/>
        <v>0</v>
      </c>
      <c r="P11" s="15">
        <f t="shared" si="2"/>
        <v>9728.253876968789</v>
      </c>
      <c r="Q11" s="15">
        <f t="shared" si="3"/>
        <v>13918.394972978916</v>
      </c>
      <c r="R11" s="15">
        <f t="shared" si="4"/>
        <v>1786.2174147151441</v>
      </c>
      <c r="S11" s="15">
        <f t="shared" si="9"/>
        <v>37430.526523512708</v>
      </c>
      <c r="T11" s="15">
        <f t="shared" si="6"/>
        <v>23512.131550533795</v>
      </c>
    </row>
    <row r="12" spans="1:20" x14ac:dyDescent="0.25">
      <c r="A12" s="11" t="s">
        <v>32</v>
      </c>
      <c r="B12" s="12">
        <v>201239</v>
      </c>
      <c r="C12" s="13">
        <v>1812142.9</v>
      </c>
      <c r="D12" s="13">
        <v>432309.7</v>
      </c>
      <c r="E12" s="13">
        <v>62156.9</v>
      </c>
      <c r="F12" s="13">
        <v>0</v>
      </c>
      <c r="G12" s="13">
        <v>156133.6</v>
      </c>
      <c r="H12" s="13">
        <v>2953425.78</v>
      </c>
      <c r="I12" s="13">
        <v>174192.9</v>
      </c>
      <c r="J12" s="13">
        <v>-32657.26</v>
      </c>
      <c r="K12" s="14">
        <v>5570171</v>
      </c>
      <c r="L12" s="12">
        <f t="shared" si="0"/>
        <v>9004.9289650614428</v>
      </c>
      <c r="M12" s="12">
        <f t="shared" si="1"/>
        <v>2148.2401522567693</v>
      </c>
      <c r="N12" s="15">
        <f t="shared" si="7"/>
        <v>308.8710438831439</v>
      </c>
      <c r="O12" s="16">
        <f t="shared" si="8"/>
        <v>0</v>
      </c>
      <c r="P12" s="15">
        <f t="shared" si="2"/>
        <v>775.86153777349318</v>
      </c>
      <c r="Q12" s="15">
        <f t="shared" si="3"/>
        <v>14676.209780410356</v>
      </c>
      <c r="R12" s="15">
        <f t="shared" si="4"/>
        <v>865.60209502134273</v>
      </c>
      <c r="S12" s="15">
        <f t="shared" si="9"/>
        <v>27841.662202654556</v>
      </c>
      <c r="T12" s="15">
        <f t="shared" si="6"/>
        <v>13165.452422244198</v>
      </c>
    </row>
    <row r="13" spans="1:20" x14ac:dyDescent="0.25">
      <c r="A13" s="11" t="s">
        <v>33</v>
      </c>
      <c r="B13" s="12">
        <v>244252</v>
      </c>
      <c r="C13" s="13">
        <v>2103487.6</v>
      </c>
      <c r="D13" s="13">
        <v>362919.2</v>
      </c>
      <c r="E13" s="13">
        <v>77901.8</v>
      </c>
      <c r="F13" s="13">
        <v>81798.100000000006</v>
      </c>
      <c r="G13" s="13">
        <v>253389.2</v>
      </c>
      <c r="H13" s="13">
        <v>3407329.81</v>
      </c>
      <c r="I13" s="13">
        <v>74473.2</v>
      </c>
      <c r="J13" s="13">
        <v>-9974.0499999999993</v>
      </c>
      <c r="K13" s="14">
        <v>6365584.5</v>
      </c>
      <c r="L13" s="12">
        <f t="shared" si="0"/>
        <v>8611.9565039385561</v>
      </c>
      <c r="M13" s="12">
        <f t="shared" si="1"/>
        <v>1485.8392152367228</v>
      </c>
      <c r="N13" s="15">
        <f t="shared" si="7"/>
        <v>318.94027479815929</v>
      </c>
      <c r="O13" s="16">
        <f t="shared" si="8"/>
        <v>334.89224243813771</v>
      </c>
      <c r="P13" s="15">
        <f t="shared" si="2"/>
        <v>1037.4089055565562</v>
      </c>
      <c r="Q13" s="15">
        <f t="shared" si="3"/>
        <v>13950.058996446292</v>
      </c>
      <c r="R13" s="15">
        <f t="shared" si="4"/>
        <v>304.90313283002803</v>
      </c>
      <c r="S13" s="15">
        <f t="shared" si="9"/>
        <v>26102.380123806557</v>
      </c>
      <c r="T13" s="15">
        <f t="shared" si="6"/>
        <v>12152.321127360266</v>
      </c>
    </row>
    <row r="14" spans="1:20" x14ac:dyDescent="0.25">
      <c r="A14" s="11" t="s">
        <v>34</v>
      </c>
      <c r="B14" s="12">
        <v>78839</v>
      </c>
      <c r="C14" s="13">
        <v>945755.3</v>
      </c>
      <c r="D14" s="13">
        <v>186782.6</v>
      </c>
      <c r="E14" s="13">
        <v>0</v>
      </c>
      <c r="F14" s="13">
        <v>0</v>
      </c>
      <c r="G14" s="13">
        <v>264532.5</v>
      </c>
      <c r="H14" s="13">
        <v>1111334.3899999999</v>
      </c>
      <c r="I14" s="13">
        <v>29006.9</v>
      </c>
      <c r="J14" s="13">
        <v>-704.47</v>
      </c>
      <c r="K14" s="14">
        <v>2540422.7999999998</v>
      </c>
      <c r="L14" s="12">
        <f t="shared" si="0"/>
        <v>11996.033688910311</v>
      </c>
      <c r="M14" s="12">
        <f t="shared" si="1"/>
        <v>2369.165007166504</v>
      </c>
      <c r="N14" s="15">
        <f t="shared" si="7"/>
        <v>0</v>
      </c>
      <c r="O14" s="16">
        <f t="shared" si="8"/>
        <v>0</v>
      </c>
      <c r="P14" s="15">
        <f t="shared" si="2"/>
        <v>3355.3507781681656</v>
      </c>
      <c r="Q14" s="15">
        <f t="shared" si="3"/>
        <v>14096.251728205581</v>
      </c>
      <c r="R14" s="15">
        <f t="shared" si="4"/>
        <v>367.92577277743248</v>
      </c>
      <c r="S14" s="15">
        <f t="shared" si="9"/>
        <v>32231.855680564189</v>
      </c>
      <c r="T14" s="15">
        <f t="shared" si="6"/>
        <v>18135.603952358604</v>
      </c>
    </row>
    <row r="15" spans="1:20" x14ac:dyDescent="0.25">
      <c r="A15" s="11" t="s">
        <v>35</v>
      </c>
      <c r="B15" s="12">
        <v>62456</v>
      </c>
      <c r="C15" s="13">
        <v>473922.3</v>
      </c>
      <c r="D15" s="13">
        <v>289203.7</v>
      </c>
      <c r="E15" s="13">
        <v>0</v>
      </c>
      <c r="F15" s="13">
        <v>23840.9</v>
      </c>
      <c r="G15" s="13">
        <v>72887.899999999994</v>
      </c>
      <c r="H15" s="13">
        <v>1025820.36</v>
      </c>
      <c r="I15" s="13">
        <v>224021.4</v>
      </c>
      <c r="J15" s="13">
        <v>-3341.37</v>
      </c>
      <c r="K15" s="14">
        <v>2124140.6</v>
      </c>
      <c r="L15" s="12">
        <f t="shared" si="0"/>
        <v>7588.0988215703856</v>
      </c>
      <c r="M15" s="12">
        <f t="shared" si="1"/>
        <v>4630.5190854361472</v>
      </c>
      <c r="N15" s="15">
        <f t="shared" si="7"/>
        <v>0</v>
      </c>
      <c r="O15" s="16">
        <f t="shared" si="8"/>
        <v>381.72313308569233</v>
      </c>
      <c r="P15" s="15">
        <f t="shared" si="2"/>
        <v>1167.0279877033431</v>
      </c>
      <c r="Q15" s="15">
        <f t="shared" si="3"/>
        <v>16424.688740873575</v>
      </c>
      <c r="R15" s="15">
        <f t="shared" si="4"/>
        <v>3586.8675547585499</v>
      </c>
      <c r="S15" s="15">
        <f t="shared" si="9"/>
        <v>34063.692359421031</v>
      </c>
      <c r="T15" s="15">
        <f t="shared" si="6"/>
        <v>17639.003618547464</v>
      </c>
    </row>
    <row r="16" spans="1:20" x14ac:dyDescent="0.25">
      <c r="A16" s="11" t="s">
        <v>36</v>
      </c>
      <c r="B16" s="12">
        <v>105698</v>
      </c>
      <c r="C16" s="13">
        <v>886579.19999999995</v>
      </c>
      <c r="D16" s="13">
        <v>166843</v>
      </c>
      <c r="E16" s="13">
        <v>51270.1</v>
      </c>
      <c r="F16" s="13">
        <v>78936.7</v>
      </c>
      <c r="G16" s="13">
        <v>183876.8</v>
      </c>
      <c r="H16" s="13">
        <v>1605131.68</v>
      </c>
      <c r="I16" s="13">
        <v>38851.5</v>
      </c>
      <c r="J16" s="13">
        <v>-12749.19</v>
      </c>
      <c r="K16" s="14">
        <v>3007301.9</v>
      </c>
      <c r="L16" s="12">
        <f t="shared" si="0"/>
        <v>8387.85218263354</v>
      </c>
      <c r="M16" s="12">
        <f t="shared" si="1"/>
        <v>1578.4877670343808</v>
      </c>
      <c r="N16" s="15">
        <f t="shared" si="7"/>
        <v>485.06215822437508</v>
      </c>
      <c r="O16" s="16">
        <f t="shared" si="8"/>
        <v>746.81356317054247</v>
      </c>
      <c r="P16" s="15">
        <f t="shared" si="2"/>
        <v>1739.6431342125677</v>
      </c>
      <c r="Q16" s="15">
        <f t="shared" si="3"/>
        <v>15186.017521618196</v>
      </c>
      <c r="R16" s="15">
        <f t="shared" si="4"/>
        <v>367.57081496338623</v>
      </c>
      <c r="S16" s="15">
        <f t="shared" si="9"/>
        <v>28572.452553501484</v>
      </c>
      <c r="T16" s="15">
        <f t="shared" si="6"/>
        <v>13386.435031883289</v>
      </c>
    </row>
    <row r="17" spans="1:20" x14ac:dyDescent="0.25">
      <c r="A17" s="11" t="s">
        <v>37</v>
      </c>
      <c r="B17" s="12">
        <v>28916</v>
      </c>
      <c r="C17" s="13">
        <v>323825.09999999998</v>
      </c>
      <c r="D17" s="13">
        <v>48051.9</v>
      </c>
      <c r="E17" s="13">
        <v>74310.8</v>
      </c>
      <c r="F17" s="13">
        <v>37172.199999999997</v>
      </c>
      <c r="G17" s="13">
        <v>51354.1</v>
      </c>
      <c r="H17" s="13">
        <v>524534.91</v>
      </c>
      <c r="I17" s="13">
        <v>37096.699999999997</v>
      </c>
      <c r="J17" s="13">
        <v>-4841.24</v>
      </c>
      <c r="K17" s="14">
        <v>1093761.2</v>
      </c>
      <c r="L17" s="12">
        <f t="shared" si="0"/>
        <v>11198.820722091576</v>
      </c>
      <c r="M17" s="12">
        <f t="shared" si="1"/>
        <v>1661.7754876193112</v>
      </c>
      <c r="N17" s="15">
        <f t="shared" si="7"/>
        <v>2569.8851846728458</v>
      </c>
      <c r="O17" s="16">
        <f t="shared" si="8"/>
        <v>1285.5235855581684</v>
      </c>
      <c r="P17" s="15">
        <f t="shared" si="2"/>
        <v>1775.975238622216</v>
      </c>
      <c r="Q17" s="15">
        <f t="shared" si="3"/>
        <v>18139.954004703282</v>
      </c>
      <c r="R17" s="15">
        <f t="shared" si="4"/>
        <v>1282.9125743532993</v>
      </c>
      <c r="S17" s="15">
        <f t="shared" si="9"/>
        <v>37992.891132936784</v>
      </c>
      <c r="T17" s="15">
        <f t="shared" si="6"/>
        <v>19852.937128233498</v>
      </c>
    </row>
    <row r="18" spans="1:20" x14ac:dyDescent="0.25">
      <c r="A18" s="11" t="s">
        <v>38</v>
      </c>
      <c r="B18" s="12">
        <v>71850</v>
      </c>
      <c r="C18" s="13">
        <v>724037.2</v>
      </c>
      <c r="D18" s="13">
        <v>238114.3</v>
      </c>
      <c r="E18" s="13">
        <v>0</v>
      </c>
      <c r="F18" s="13">
        <v>0</v>
      </c>
      <c r="G18" s="13">
        <v>393063.2</v>
      </c>
      <c r="H18" s="13">
        <v>988287.3</v>
      </c>
      <c r="I18" s="13">
        <v>27850.2</v>
      </c>
      <c r="J18" s="13">
        <v>-6510.06</v>
      </c>
      <c r="K18" s="14">
        <v>2370628.2000000002</v>
      </c>
      <c r="L18" s="12">
        <f t="shared" si="0"/>
        <v>10077.066109951287</v>
      </c>
      <c r="M18" s="12">
        <f t="shared" si="1"/>
        <v>3314.0473208072372</v>
      </c>
      <c r="N18" s="15">
        <f t="shared" si="7"/>
        <v>0</v>
      </c>
      <c r="O18" s="16">
        <f t="shared" si="8"/>
        <v>0</v>
      </c>
      <c r="P18" s="15">
        <f t="shared" si="2"/>
        <v>5470.6082115518439</v>
      </c>
      <c r="Q18" s="15">
        <f t="shared" si="3"/>
        <v>13754.86847599165</v>
      </c>
      <c r="R18" s="15">
        <f t="shared" si="4"/>
        <v>387.61586638830897</v>
      </c>
      <c r="S18" s="15">
        <f t="shared" si="9"/>
        <v>33084.735699373698</v>
      </c>
      <c r="T18" s="15">
        <f t="shared" si="6"/>
        <v>19329.867223382051</v>
      </c>
    </row>
    <row r="19" spans="1:20" x14ac:dyDescent="0.25">
      <c r="A19" s="11" t="s">
        <v>39</v>
      </c>
      <c r="B19" s="12">
        <v>72879</v>
      </c>
      <c r="C19" s="13">
        <v>666553.30000000005</v>
      </c>
      <c r="D19" s="13">
        <v>84630</v>
      </c>
      <c r="E19" s="13">
        <v>57189.599999999999</v>
      </c>
      <c r="F19" s="13">
        <v>81204.2</v>
      </c>
      <c r="G19" s="13">
        <v>151464.29999999999</v>
      </c>
      <c r="H19" s="13">
        <v>1046993.37</v>
      </c>
      <c r="I19" s="13">
        <v>50177.3</v>
      </c>
      <c r="J19" s="13">
        <v>-1133.57</v>
      </c>
      <c r="K19" s="14">
        <v>2143356.7999999998</v>
      </c>
      <c r="L19" s="12">
        <f t="shared" si="0"/>
        <v>9146.0269762208591</v>
      </c>
      <c r="M19" s="12">
        <f t="shared" si="1"/>
        <v>1161.239863335117</v>
      </c>
      <c r="N19" s="15">
        <f t="shared" si="7"/>
        <v>784.71987815420073</v>
      </c>
      <c r="O19" s="16">
        <f t="shared" si="8"/>
        <v>1114.2331810260844</v>
      </c>
      <c r="P19" s="15">
        <f t="shared" si="2"/>
        <v>2078.2982752233152</v>
      </c>
      <c r="Q19" s="15">
        <f t="shared" si="3"/>
        <v>14366.187379080393</v>
      </c>
      <c r="R19" s="15">
        <f t="shared" si="4"/>
        <v>688.50148876905564</v>
      </c>
      <c r="S19" s="15">
        <f t="shared" si="9"/>
        <v>29425.353942836751</v>
      </c>
      <c r="T19" s="15">
        <f t="shared" si="6"/>
        <v>15059.166563756356</v>
      </c>
    </row>
    <row r="20" spans="1:20" x14ac:dyDescent="0.25">
      <c r="A20" s="11" t="s">
        <v>40</v>
      </c>
      <c r="B20" s="12">
        <v>28924</v>
      </c>
      <c r="C20" s="13">
        <v>361625</v>
      </c>
      <c r="D20" s="13">
        <v>28913.7</v>
      </c>
      <c r="E20" s="13">
        <v>70459.8</v>
      </c>
      <c r="F20" s="13">
        <v>7450.4</v>
      </c>
      <c r="G20" s="13">
        <v>81625.399999999994</v>
      </c>
      <c r="H20" s="13">
        <v>505137.19</v>
      </c>
      <c r="I20" s="13">
        <v>30795.200000000001</v>
      </c>
      <c r="J20" s="13">
        <v>-2549.86</v>
      </c>
      <c r="K20" s="14">
        <v>1085536.6000000001</v>
      </c>
      <c r="L20" s="12">
        <f t="shared" si="0"/>
        <v>12502.593002350988</v>
      </c>
      <c r="M20" s="12">
        <f t="shared" si="1"/>
        <v>999.64389434379757</v>
      </c>
      <c r="N20" s="15">
        <f t="shared" si="7"/>
        <v>2436.0323606693405</v>
      </c>
      <c r="O20" s="16">
        <f t="shared" si="8"/>
        <v>257.5853962107592</v>
      </c>
      <c r="P20" s="15">
        <f t="shared" si="2"/>
        <v>2822.0647213386806</v>
      </c>
      <c r="Q20" s="15">
        <f t="shared" si="3"/>
        <v>17464.292283225004</v>
      </c>
      <c r="R20" s="15">
        <f t="shared" si="4"/>
        <v>1064.6936799889365</v>
      </c>
      <c r="S20" s="15">
        <f t="shared" si="9"/>
        <v>37618.809984787724</v>
      </c>
      <c r="T20" s="15">
        <f t="shared" si="6"/>
        <v>20154.517701562723</v>
      </c>
    </row>
    <row r="21" spans="1:20" x14ac:dyDescent="0.25">
      <c r="A21" s="11" t="s">
        <v>41</v>
      </c>
      <c r="B21" s="12">
        <v>61702</v>
      </c>
      <c r="C21" s="13">
        <v>543689.69999999995</v>
      </c>
      <c r="D21" s="13">
        <v>221477.8</v>
      </c>
      <c r="E21" s="13">
        <v>132902.1</v>
      </c>
      <c r="F21" s="13">
        <v>0</v>
      </c>
      <c r="G21" s="13">
        <v>166874.5</v>
      </c>
      <c r="H21" s="13">
        <v>936268.7</v>
      </c>
      <c r="I21" s="13">
        <v>46165.3</v>
      </c>
      <c r="J21" s="13">
        <v>-1225.1099999999999</v>
      </c>
      <c r="K21" s="14">
        <v>2050216.5</v>
      </c>
      <c r="L21" s="12">
        <f t="shared" si="0"/>
        <v>8811.5409549123196</v>
      </c>
      <c r="M21" s="12">
        <f t="shared" si="1"/>
        <v>3589.4752196039026</v>
      </c>
      <c r="N21" s="15">
        <f t="shared" si="7"/>
        <v>2153.9350426242263</v>
      </c>
      <c r="O21" s="16">
        <f t="shared" si="8"/>
        <v>0</v>
      </c>
      <c r="P21" s="15">
        <f t="shared" si="2"/>
        <v>2704.5233541862499</v>
      </c>
      <c r="Q21" s="15">
        <f t="shared" si="3"/>
        <v>15174.041360085572</v>
      </c>
      <c r="R21" s="15">
        <f t="shared" si="4"/>
        <v>748.19778937473666</v>
      </c>
      <c r="S21" s="15">
        <f t="shared" si="9"/>
        <v>33247.570743249817</v>
      </c>
      <c r="T21" s="15">
        <f t="shared" si="6"/>
        <v>18073.529383164241</v>
      </c>
    </row>
    <row r="22" spans="1:20" x14ac:dyDescent="0.25">
      <c r="A22" s="11" t="s">
        <v>42</v>
      </c>
      <c r="B22" s="12">
        <v>42791</v>
      </c>
      <c r="C22" s="13">
        <v>382309.3</v>
      </c>
      <c r="D22" s="13">
        <v>112346.2</v>
      </c>
      <c r="E22" s="13">
        <v>60293.9</v>
      </c>
      <c r="F22" s="13">
        <v>0</v>
      </c>
      <c r="G22" s="13">
        <v>115007.9</v>
      </c>
      <c r="H22" s="13">
        <v>600816.36</v>
      </c>
      <c r="I22" s="13">
        <v>59986.7</v>
      </c>
      <c r="J22" s="13">
        <v>-890.34</v>
      </c>
      <c r="K22" s="14">
        <v>1332931.8</v>
      </c>
      <c r="L22" s="12">
        <f t="shared" si="0"/>
        <v>8934.3389965179576</v>
      </c>
      <c r="M22" s="12">
        <f t="shared" si="1"/>
        <v>2625.4632983571314</v>
      </c>
      <c r="N22" s="15">
        <f t="shared" si="7"/>
        <v>1409.0322731415486</v>
      </c>
      <c r="O22" s="16">
        <f t="shared" si="8"/>
        <v>0</v>
      </c>
      <c r="P22" s="15">
        <f t="shared" si="2"/>
        <v>2687.6656306232617</v>
      </c>
      <c r="Q22" s="15">
        <f t="shared" si="3"/>
        <v>14040.717907971302</v>
      </c>
      <c r="R22" s="15">
        <f t="shared" si="4"/>
        <v>1401.8531934285245</v>
      </c>
      <c r="S22" s="15">
        <f t="shared" si="9"/>
        <v>31170.623261900873</v>
      </c>
      <c r="T22" s="15">
        <f t="shared" si="6"/>
        <v>17129.905353929567</v>
      </c>
    </row>
    <row r="23" spans="1:20" x14ac:dyDescent="0.25">
      <c r="A23" s="11" t="s">
        <v>43</v>
      </c>
      <c r="B23" s="12">
        <v>69905</v>
      </c>
      <c r="C23" s="13">
        <v>753715.8</v>
      </c>
      <c r="D23" s="13">
        <v>105030.3</v>
      </c>
      <c r="E23" s="13">
        <v>49076</v>
      </c>
      <c r="F23" s="13">
        <v>38665.1</v>
      </c>
      <c r="G23" s="13">
        <v>182688.3</v>
      </c>
      <c r="H23" s="13">
        <v>1111189.01</v>
      </c>
      <c r="I23" s="13">
        <v>26722</v>
      </c>
      <c r="J23" s="13">
        <v>-8537.1</v>
      </c>
      <c r="K23" s="14">
        <v>2263439</v>
      </c>
      <c r="L23" s="12">
        <f t="shared" si="0"/>
        <v>10782.001287461557</v>
      </c>
      <c r="M23" s="12">
        <f t="shared" si="1"/>
        <v>1502.4719261855375</v>
      </c>
      <c r="N23" s="15">
        <f t="shared" si="7"/>
        <v>702.0384807953651</v>
      </c>
      <c r="O23" s="16">
        <f t="shared" si="8"/>
        <v>553.10921965524642</v>
      </c>
      <c r="P23" s="15">
        <f t="shared" si="2"/>
        <v>2613.3795865817897</v>
      </c>
      <c r="Q23" s="15">
        <f t="shared" si="3"/>
        <v>15895.701451970532</v>
      </c>
      <c r="R23" s="15">
        <f t="shared" si="4"/>
        <v>382.26164079822615</v>
      </c>
      <c r="S23" s="15">
        <f t="shared" si="9"/>
        <v>32500.90980616551</v>
      </c>
      <c r="T23" s="15">
        <f t="shared" si="6"/>
        <v>16605.20835419498</v>
      </c>
    </row>
    <row r="24" spans="1:20" x14ac:dyDescent="0.25">
      <c r="A24" s="11" t="s">
        <v>44</v>
      </c>
      <c r="B24" s="12">
        <v>129761</v>
      </c>
      <c r="C24" s="13">
        <v>1122830.5</v>
      </c>
      <c r="D24" s="13">
        <v>184382.8</v>
      </c>
      <c r="E24" s="13">
        <v>96179.7</v>
      </c>
      <c r="F24" s="13">
        <v>362</v>
      </c>
      <c r="G24" s="13">
        <v>242744.6</v>
      </c>
      <c r="H24" s="13">
        <v>1531971.88</v>
      </c>
      <c r="I24" s="13">
        <v>35697.4</v>
      </c>
      <c r="J24" s="13">
        <v>-9605.51</v>
      </c>
      <c r="K24" s="14">
        <v>3211028.6</v>
      </c>
      <c r="L24" s="12">
        <f t="shared" si="0"/>
        <v>8653.0660213777646</v>
      </c>
      <c r="M24" s="12">
        <f t="shared" si="1"/>
        <v>1420.9415772073273</v>
      </c>
      <c r="N24" s="15">
        <f t="shared" si="7"/>
        <v>741.20652584366644</v>
      </c>
      <c r="O24" s="16">
        <f t="shared" si="8"/>
        <v>2.789744222069805</v>
      </c>
      <c r="P24" s="15">
        <f t="shared" si="2"/>
        <v>1870.7053737255417</v>
      </c>
      <c r="Q24" s="15">
        <f t="shared" si="3"/>
        <v>11806.104145313306</v>
      </c>
      <c r="R24" s="15">
        <f t="shared" si="4"/>
        <v>275.1011474942394</v>
      </c>
      <c r="S24" s="15">
        <f t="shared" si="9"/>
        <v>24819.738673407261</v>
      </c>
      <c r="T24" s="15">
        <f t="shared" si="6"/>
        <v>13013.634528093957</v>
      </c>
    </row>
    <row r="25" spans="1:20" x14ac:dyDescent="0.25">
      <c r="A25" s="11" t="s">
        <v>45</v>
      </c>
      <c r="B25" s="12">
        <v>68013</v>
      </c>
      <c r="C25" s="13">
        <v>1208612.7</v>
      </c>
      <c r="D25" s="13">
        <v>343579.8</v>
      </c>
      <c r="E25" s="13">
        <v>0</v>
      </c>
      <c r="F25" s="13">
        <v>0</v>
      </c>
      <c r="G25" s="13">
        <v>134241</v>
      </c>
      <c r="H25" s="13">
        <v>923288.15</v>
      </c>
      <c r="I25" s="13">
        <v>22591.9</v>
      </c>
      <c r="J25" s="13">
        <v>-3558.9</v>
      </c>
      <c r="K25" s="14">
        <v>2631250.9</v>
      </c>
      <c r="L25" s="12">
        <f t="shared" si="0"/>
        <v>17770.318909620219</v>
      </c>
      <c r="M25" s="12">
        <f t="shared" si="1"/>
        <v>5051.6783556084865</v>
      </c>
      <c r="N25" s="15">
        <f t="shared" si="7"/>
        <v>0</v>
      </c>
      <c r="O25" s="16">
        <f t="shared" si="8"/>
        <v>0</v>
      </c>
      <c r="P25" s="15">
        <f t="shared" si="2"/>
        <v>1973.7550174231396</v>
      </c>
      <c r="Q25" s="15">
        <f t="shared" si="3"/>
        <v>13575.171658359432</v>
      </c>
      <c r="R25" s="15">
        <f t="shared" si="4"/>
        <v>332.17032037992738</v>
      </c>
      <c r="S25" s="15">
        <f t="shared" si="9"/>
        <v>38739.796803552257</v>
      </c>
      <c r="T25" s="15">
        <f t="shared" si="6"/>
        <v>25164.625145192829</v>
      </c>
    </row>
    <row r="26" spans="1:20" x14ac:dyDescent="0.25">
      <c r="A26" s="11" t="s">
        <v>46</v>
      </c>
      <c r="B26" s="17">
        <f t="shared" ref="B26:I26" si="10">SUM(B8:B25)</f>
        <v>1813816</v>
      </c>
      <c r="C26" s="18">
        <f>SUM(C8:C25)</f>
        <v>17743284.800000001</v>
      </c>
      <c r="D26" s="18">
        <f>SUM(D8:D25)</f>
        <v>3763603.2999999993</v>
      </c>
      <c r="E26" s="18">
        <f t="shared" si="10"/>
        <v>1004146.3</v>
      </c>
      <c r="F26" s="18">
        <f t="shared" si="10"/>
        <v>472491.4</v>
      </c>
      <c r="G26" s="18">
        <f t="shared" si="10"/>
        <v>6379353.5</v>
      </c>
      <c r="H26" s="18">
        <f t="shared" si="10"/>
        <v>26137217.48</v>
      </c>
      <c r="I26" s="18">
        <f t="shared" si="10"/>
        <v>1791873.6999999995</v>
      </c>
      <c r="J26" s="18">
        <f>SUM(J8:J25)</f>
        <v>-169558.99</v>
      </c>
      <c r="K26" s="18">
        <f>SUM(K8:K25)</f>
        <v>57258558.299999997</v>
      </c>
      <c r="L26" s="12">
        <f t="shared" si="0"/>
        <v>9782.2958888883986</v>
      </c>
      <c r="M26" s="12">
        <f t="shared" si="1"/>
        <v>2074.9642190828613</v>
      </c>
      <c r="N26" s="15">
        <f t="shared" si="7"/>
        <v>553.60979283455436</v>
      </c>
      <c r="O26" s="16">
        <f t="shared" si="8"/>
        <v>260.49577244880408</v>
      </c>
      <c r="P26" s="15">
        <f t="shared" si="2"/>
        <v>3517.0896606932565</v>
      </c>
      <c r="Q26" s="15">
        <f t="shared" si="3"/>
        <v>14410.071076669299</v>
      </c>
      <c r="R26" s="15">
        <f t="shared" si="4"/>
        <v>987.90268693186044</v>
      </c>
      <c r="S26" s="15">
        <f t="shared" si="9"/>
        <v>31661.490079478845</v>
      </c>
      <c r="T26" s="15">
        <f t="shared" si="6"/>
        <v>17251.419002809544</v>
      </c>
    </row>
  </sheetData>
  <mergeCells count="14">
    <mergeCell ref="I4:I5"/>
    <mergeCell ref="J4:J5"/>
    <mergeCell ref="K4:K5"/>
    <mergeCell ref="L4:T4"/>
    <mergeCell ref="A2:S2"/>
    <mergeCell ref="B4:B5"/>
    <mergeCell ref="C4:C5"/>
    <mergeCell ref="D4:D5"/>
    <mergeCell ref="E4:E5"/>
    <mergeCell ref="F4:F5"/>
    <mergeCell ref="G4:G5"/>
    <mergeCell ref="H4:H5"/>
    <mergeCell ref="A4:A5"/>
    <mergeCell ref="A1:K1"/>
  </mergeCells>
  <pageMargins left="0" right="0" top="0" bottom="0" header="0.31496062992125984" footer="0.31496062992125984"/>
  <pageSetup paperSize="9" scale="76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2020-09-24T11:18:59Z</dcterms:modified>
</cp:coreProperties>
</file>