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4.2019" sheetId="1" r:id="rId1"/>
  </sheets>
  <calcPr calcId="145621"/>
</workbook>
</file>

<file path=xl/calcChain.xml><?xml version="1.0" encoding="utf-8"?>
<calcChain xmlns="http://schemas.openxmlformats.org/spreadsheetml/2006/main">
  <c r="G60" i="1" l="1"/>
  <c r="G61" i="1" s="1"/>
  <c r="G58" i="1"/>
  <c r="G59" i="1" s="1"/>
  <c r="G46" i="1"/>
  <c r="F46" i="1"/>
  <c r="F44" i="1" s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6" i="1"/>
  <c r="H15" i="1"/>
  <c r="H14" i="1"/>
  <c r="H13" i="1"/>
  <c r="H12" i="1"/>
  <c r="H11" i="1"/>
  <c r="H10" i="1"/>
  <c r="G9" i="1"/>
  <c r="F9" i="1"/>
  <c r="H41" i="1" l="1"/>
  <c r="H9" i="1"/>
  <c r="H18" i="1"/>
  <c r="G44" i="1"/>
</calcChain>
</file>

<file path=xl/sharedStrings.xml><?xml version="1.0" encoding="utf-8"?>
<sst xmlns="http://schemas.openxmlformats.org/spreadsheetml/2006/main" count="90" uniqueCount="86">
  <si>
    <t>Информация об исполнении консолидированного бюджета Ленинградской области на 01.04.2019</t>
  </si>
  <si>
    <t>(по данным месячного отчета)</t>
  </si>
  <si>
    <t>Раздел, подраздел</t>
  </si>
  <si>
    <t>Наименование раздела, подраздела</t>
  </si>
  <si>
    <t>на 01.04.2018.</t>
  </si>
  <si>
    <t>на 01.04.2019.</t>
  </si>
  <si>
    <t>Назначено на год</t>
  </si>
  <si>
    <t>Исполнено</t>
  </si>
  <si>
    <t>% исполнения плана года</t>
  </si>
  <si>
    <t>5=4/3*100</t>
  </si>
  <si>
    <t>8=7/6*100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</si>
  <si>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</si>
  <si>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</si>
  <si>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</si>
  <si>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</si>
  <si>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</si>
  <si>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</si>
  <si>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</si>
  <si>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</si>
  <si>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</si>
  <si>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</si>
  <si>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</si>
  <si>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</si>
  <si>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</si>
  <si>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</si>
  <si>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</si>
  <si>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</si>
  <si>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</si>
  <si>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</si>
  <si>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</si>
  <si>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</si>
  <si>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</si>
  <si>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</si>
  <si>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</si>
  <si>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</si>
  <si>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</si>
  <si>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</si>
  <si>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</si>
  <si>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</si>
  <si>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</si>
  <si>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</si>
  <si>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</si>
  <si>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</si>
  <si>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</si>
  <si>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</si>
  <si>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</si>
  <si>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</si>
  <si>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</si>
  <si>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</si>
  <si>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</si>
  <si>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</si>
  <si>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</si>
  <si>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</si>
  <si>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</si>
  <si>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</si>
  <si>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</si>
  <si>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</si>
  <si>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</si>
  <si>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</si>
  <si>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</si>
  <si>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</si>
  <si>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</si>
  <si>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</si>
  <si>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</si>
  <si>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</si>
  <si>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</si>
  <si>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</si>
  <si>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</si>
  <si>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</si>
  <si>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</si>
  <si>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</si>
  <si>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</si>
  <si>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</si>
  <si>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</si>
  <si>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</si>
  <si>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</si>
  <si>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Курсовая разница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</si>
  <si>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</si>
  <si>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</si>
  <si>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</si>
  <si>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</si>
  <si>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</si>
  <si>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</si>
  <si>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</si>
  <si>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Приложение 2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</si>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</sst>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8" x14ac:knownFonts="1">
    <font>
      <sz val="10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5" fillId="0" borderId="0"/>
    <xf numFmtId="49" fontId="17" fillId="0" borderId="0">
      <alignment horizontal="center"/>
    </xf>
    <xf numFmtId="49" fontId="17" fillId="0" borderId="0">
      <alignment horizontal="center"/>
    </xf>
    <xf numFmtId="49" fontId="17" fillId="0" borderId="8">
      <alignment horizontal="center" wrapText="1"/>
    </xf>
    <xf numFmtId="49" fontId="17" fillId="0" borderId="8">
      <alignment horizontal="center" wrapText="1"/>
    </xf>
    <xf numFmtId="49" fontId="17" fillId="0" borderId="9">
      <alignment horizontal="center" wrapText="1"/>
    </xf>
    <xf numFmtId="49" fontId="17" fillId="0" borderId="9">
      <alignment horizontal="center" wrapText="1"/>
    </xf>
    <xf numFmtId="49" fontId="17" fillId="0" borderId="10">
      <alignment horizontal="center"/>
    </xf>
    <xf numFmtId="49" fontId="17" fillId="0" borderId="10">
      <alignment horizontal="center"/>
    </xf>
    <xf numFmtId="49" fontId="17" fillId="0" borderId="11"/>
    <xf numFmtId="49" fontId="17" fillId="0" borderId="11"/>
    <xf numFmtId="4" fontId="17" fillId="0" borderId="10">
      <alignment horizontal="right"/>
    </xf>
    <xf numFmtId="4" fontId="17" fillId="0" borderId="10">
      <alignment horizontal="right"/>
    </xf>
    <xf numFmtId="4" fontId="17" fillId="0" borderId="8">
      <alignment horizontal="right"/>
    </xf>
    <xf numFmtId="4" fontId="17" fillId="0" borderId="8">
      <alignment horizontal="right"/>
    </xf>
    <xf numFmtId="49" fontId="17" fillId="0" borderId="0">
      <alignment horizontal="right"/>
    </xf>
    <xf numFmtId="49" fontId="17" fillId="0" borderId="0">
      <alignment horizontal="right"/>
    </xf>
    <xf numFmtId="4" fontId="17" fillId="0" borderId="12">
      <alignment horizontal="right"/>
    </xf>
    <xf numFmtId="4" fontId="17" fillId="0" borderId="12">
      <alignment horizontal="right"/>
    </xf>
    <xf numFmtId="49" fontId="17" fillId="0" borderId="13">
      <alignment horizontal="center"/>
    </xf>
    <xf numFmtId="49" fontId="17" fillId="0" borderId="13">
      <alignment horizontal="center"/>
    </xf>
    <xf numFmtId="4" fontId="17" fillId="0" borderId="14">
      <alignment horizontal="right"/>
    </xf>
    <xf numFmtId="4" fontId="17" fillId="0" borderId="14">
      <alignment horizontal="right"/>
    </xf>
    <xf numFmtId="0" fontId="17" fillId="0" borderId="15">
      <alignment horizontal="left" wrapText="1"/>
    </xf>
    <xf numFmtId="0" fontId="17" fillId="0" borderId="15">
      <alignment horizontal="left" wrapText="1"/>
    </xf>
    <xf numFmtId="0" fontId="18" fillId="0" borderId="16">
      <alignment horizontal="left" wrapText="1"/>
    </xf>
    <xf numFmtId="0" fontId="18" fillId="0" borderId="16">
      <alignment horizontal="left" wrapText="1"/>
    </xf>
    <xf numFmtId="0" fontId="17" fillId="0" borderId="17">
      <alignment horizontal="left" wrapText="1" indent="2"/>
    </xf>
    <xf numFmtId="0" fontId="17" fillId="0" borderId="17">
      <alignment horizontal="left" wrapText="1" indent="2"/>
    </xf>
    <xf numFmtId="0" fontId="16" fillId="0" borderId="18"/>
    <xf numFmtId="0" fontId="16" fillId="0" borderId="18"/>
    <xf numFmtId="0" fontId="17" fillId="0" borderId="11"/>
    <xf numFmtId="0" fontId="17" fillId="0" borderId="11"/>
    <xf numFmtId="0" fontId="16" fillId="0" borderId="11"/>
    <xf numFmtId="0" fontId="16" fillId="0" borderId="11"/>
    <xf numFmtId="0" fontId="18" fillId="0" borderId="0">
      <alignment horizontal="center"/>
    </xf>
    <xf numFmtId="0" fontId="18" fillId="0" borderId="0">
      <alignment horizontal="center"/>
    </xf>
    <xf numFmtId="0" fontId="18" fillId="0" borderId="11"/>
    <xf numFmtId="0" fontId="18" fillId="0" borderId="11"/>
    <xf numFmtId="0" fontId="17" fillId="0" borderId="19">
      <alignment horizontal="left" wrapText="1"/>
    </xf>
    <xf numFmtId="0" fontId="17" fillId="0" borderId="19">
      <alignment horizontal="left" wrapText="1"/>
    </xf>
    <xf numFmtId="0" fontId="17" fillId="0" borderId="20">
      <alignment horizontal="left" wrapText="1" indent="1"/>
    </xf>
    <xf numFmtId="0" fontId="17" fillId="0" borderId="20">
      <alignment horizontal="left" wrapText="1" indent="1"/>
    </xf>
    <xf numFmtId="0" fontId="17" fillId="0" borderId="19">
      <alignment horizontal="left" wrapText="1" indent="2"/>
    </xf>
    <xf numFmtId="0" fontId="17" fillId="0" borderId="19">
      <alignment horizontal="left" wrapText="1" indent="2"/>
    </xf>
    <xf numFmtId="0" fontId="16" fillId="3" borderId="21"/>
    <xf numFmtId="0" fontId="16" fillId="3" borderId="21"/>
    <xf numFmtId="0" fontId="17" fillId="0" borderId="22">
      <alignment horizontal="left" wrapText="1" indent="2"/>
    </xf>
    <xf numFmtId="0" fontId="17" fillId="0" borderId="22">
      <alignment horizontal="left" wrapText="1" indent="2"/>
    </xf>
    <xf numFmtId="0" fontId="17" fillId="0" borderId="0">
      <alignment horizontal="center" wrapText="1"/>
    </xf>
    <xf numFmtId="0" fontId="17" fillId="0" borderId="0">
      <alignment horizontal="center" wrapText="1"/>
    </xf>
    <xf numFmtId="49" fontId="17" fillId="0" borderId="11">
      <alignment horizontal="left"/>
    </xf>
    <xf numFmtId="49" fontId="17" fillId="0" borderId="11">
      <alignment horizontal="left"/>
    </xf>
    <xf numFmtId="49" fontId="17" fillId="0" borderId="23">
      <alignment horizontal="center" wrapText="1"/>
    </xf>
    <xf numFmtId="49" fontId="17" fillId="0" borderId="23">
      <alignment horizontal="center" wrapText="1"/>
    </xf>
    <xf numFmtId="49" fontId="17" fillId="0" borderId="23">
      <alignment horizontal="center" shrinkToFit="1"/>
    </xf>
    <xf numFmtId="49" fontId="17" fillId="0" borderId="23">
      <alignment horizontal="center" shrinkToFit="1"/>
    </xf>
    <xf numFmtId="49" fontId="17" fillId="0" borderId="10">
      <alignment horizontal="center" shrinkToFit="1"/>
    </xf>
    <xf numFmtId="49" fontId="17" fillId="0" borderId="10">
      <alignment horizontal="center" shrinkToFit="1"/>
    </xf>
    <xf numFmtId="0" fontId="17" fillId="0" borderId="24">
      <alignment horizontal="left" wrapText="1"/>
    </xf>
    <xf numFmtId="0" fontId="17" fillId="0" borderId="24">
      <alignment horizontal="left" wrapText="1"/>
    </xf>
    <xf numFmtId="0" fontId="17" fillId="0" borderId="15">
      <alignment horizontal="left" wrapText="1" indent="1"/>
    </xf>
    <xf numFmtId="0" fontId="17" fillId="0" borderId="15">
      <alignment horizontal="left" wrapText="1" indent="1"/>
    </xf>
    <xf numFmtId="0" fontId="17" fillId="0" borderId="24">
      <alignment horizontal="left" wrapText="1" indent="2"/>
    </xf>
    <xf numFmtId="0" fontId="17" fillId="0" borderId="24">
      <alignment horizontal="left" wrapText="1" indent="2"/>
    </xf>
    <xf numFmtId="0" fontId="17" fillId="0" borderId="15">
      <alignment horizontal="left" wrapText="1" indent="2"/>
    </xf>
    <xf numFmtId="0" fontId="17" fillId="0" borderId="15">
      <alignment horizontal="left" wrapText="1" indent="2"/>
    </xf>
    <xf numFmtId="0" fontId="16" fillId="0" borderId="25"/>
    <xf numFmtId="0" fontId="16" fillId="0" borderId="25"/>
    <xf numFmtId="0" fontId="16" fillId="0" borderId="26"/>
    <xf numFmtId="0" fontId="16" fillId="0" borderId="26"/>
    <xf numFmtId="0" fontId="18" fillId="0" borderId="27">
      <alignment horizontal="center" vertical="center" textRotation="90" wrapText="1"/>
    </xf>
    <xf numFmtId="0" fontId="18" fillId="0" borderId="27">
      <alignment horizontal="center" vertical="center" textRotation="90" wrapText="1"/>
    </xf>
    <xf numFmtId="0" fontId="18" fillId="0" borderId="18">
      <alignment horizontal="center" vertical="center" textRotation="90" wrapText="1"/>
    </xf>
    <xf numFmtId="0" fontId="18" fillId="0" borderId="18">
      <alignment horizontal="center" vertical="center" textRotation="90" wrapText="1"/>
    </xf>
    <xf numFmtId="0" fontId="17" fillId="0" borderId="0">
      <alignment vertical="center"/>
    </xf>
    <xf numFmtId="0" fontId="17" fillId="0" borderId="0">
      <alignment vertical="center"/>
    </xf>
    <xf numFmtId="0" fontId="18" fillId="0" borderId="11">
      <alignment horizontal="center" vertical="center" textRotation="90" wrapText="1"/>
    </xf>
    <xf numFmtId="0" fontId="18" fillId="0" borderId="11">
      <alignment horizontal="center" vertical="center" textRotation="90" wrapText="1"/>
    </xf>
    <xf numFmtId="0" fontId="18" fillId="0" borderId="18">
      <alignment horizontal="center" vertical="center" textRotation="90"/>
    </xf>
    <xf numFmtId="0" fontId="18" fillId="0" borderId="18">
      <alignment horizontal="center" vertical="center" textRotation="90"/>
    </xf>
    <xf numFmtId="0" fontId="18" fillId="0" borderId="11">
      <alignment horizontal="center" vertical="center" textRotation="90"/>
    </xf>
    <xf numFmtId="0" fontId="18" fillId="0" borderId="11">
      <alignment horizontal="center" vertical="center" textRotation="90"/>
    </xf>
    <xf numFmtId="0" fontId="18" fillId="0" borderId="27">
      <alignment horizontal="center" vertical="center" textRotation="90"/>
    </xf>
    <xf numFmtId="0" fontId="18" fillId="0" borderId="27">
      <alignment horizontal="center" vertical="center" textRotation="90"/>
    </xf>
    <xf numFmtId="0" fontId="18" fillId="0" borderId="28">
      <alignment horizontal="center" vertical="center" textRotation="90"/>
    </xf>
    <xf numFmtId="0" fontId="18" fillId="0" borderId="28">
      <alignment horizontal="center" vertical="center" textRotation="90"/>
    </xf>
    <xf numFmtId="0" fontId="19" fillId="0" borderId="11">
      <alignment wrapText="1"/>
    </xf>
    <xf numFmtId="0" fontId="19" fillId="0" borderId="11">
      <alignment wrapText="1"/>
    </xf>
    <xf numFmtId="0" fontId="19" fillId="0" borderId="28">
      <alignment wrapText="1"/>
    </xf>
    <xf numFmtId="0" fontId="19" fillId="0" borderId="28">
      <alignment wrapText="1"/>
    </xf>
    <xf numFmtId="0" fontId="19" fillId="0" borderId="18">
      <alignment wrapText="1"/>
    </xf>
    <xf numFmtId="0" fontId="19" fillId="0" borderId="18">
      <alignment wrapText="1"/>
    </xf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0" fontId="18" fillId="0" borderId="29"/>
    <xf numFmtId="0" fontId="18" fillId="0" borderId="29"/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17" fillId="0" borderId="31">
      <alignment horizontal="left" vertical="center" wrapText="1" indent="2"/>
    </xf>
    <xf numFmtId="49" fontId="17" fillId="0" borderId="31">
      <alignment horizontal="left" vertical="center" wrapText="1" indent="2"/>
    </xf>
    <xf numFmtId="49" fontId="17" fillId="0" borderId="22">
      <alignment horizontal="left" vertical="center" wrapText="1" indent="3"/>
    </xf>
    <xf numFmtId="49" fontId="17" fillId="0" borderId="22">
      <alignment horizontal="left" vertical="center" wrapText="1" indent="3"/>
    </xf>
    <xf numFmtId="49" fontId="17" fillId="0" borderId="30">
      <alignment horizontal="left" vertical="center" wrapText="1" indent="3"/>
    </xf>
    <xf numFmtId="49" fontId="17" fillId="0" borderId="30">
      <alignment horizontal="left" vertical="center" wrapText="1" indent="3"/>
    </xf>
    <xf numFmtId="49" fontId="17" fillId="0" borderId="32">
      <alignment horizontal="left" vertical="center" wrapText="1" indent="3"/>
    </xf>
    <xf numFmtId="49" fontId="17" fillId="0" borderId="32">
      <alignment horizontal="left" vertical="center" wrapText="1" indent="3"/>
    </xf>
    <xf numFmtId="0" fontId="20" fillId="0" borderId="29">
      <alignment horizontal="left" vertical="center" wrapText="1"/>
    </xf>
    <xf numFmtId="0" fontId="20" fillId="0" borderId="29">
      <alignment horizontal="left" vertical="center" wrapText="1"/>
    </xf>
    <xf numFmtId="49" fontId="17" fillId="0" borderId="18">
      <alignment horizontal="left" vertical="center" wrapText="1" indent="3"/>
    </xf>
    <xf numFmtId="49" fontId="17" fillId="0" borderId="18">
      <alignment horizontal="left" vertical="center" wrapText="1" indent="3"/>
    </xf>
    <xf numFmtId="49" fontId="17" fillId="0" borderId="0">
      <alignment horizontal="left" vertical="center" wrapText="1" indent="3"/>
    </xf>
    <xf numFmtId="49" fontId="17" fillId="0" borderId="0">
      <alignment horizontal="left" vertical="center" wrapText="1" indent="3"/>
    </xf>
    <xf numFmtId="49" fontId="17" fillId="0" borderId="11">
      <alignment horizontal="left" vertical="center" wrapText="1" indent="3"/>
    </xf>
    <xf numFmtId="49" fontId="17" fillId="0" borderId="11">
      <alignment horizontal="left" vertical="center" wrapText="1" indent="3"/>
    </xf>
    <xf numFmtId="49" fontId="20" fillId="0" borderId="29">
      <alignment horizontal="left" vertical="center" wrapText="1"/>
    </xf>
    <xf numFmtId="49" fontId="20" fillId="0" borderId="29">
      <alignment horizontal="left" vertical="center" wrapText="1"/>
    </xf>
    <xf numFmtId="0" fontId="17" fillId="0" borderId="30">
      <alignment horizontal="left" vertical="center" wrapText="1"/>
    </xf>
    <xf numFmtId="0" fontId="17" fillId="0" borderId="30">
      <alignment horizontal="left" vertical="center" wrapText="1"/>
    </xf>
    <xf numFmtId="0" fontId="17" fillId="0" borderId="32">
      <alignment horizontal="left" vertical="center" wrapText="1"/>
    </xf>
    <xf numFmtId="0" fontId="17" fillId="0" borderId="32">
      <alignment horizontal="left" vertical="center" wrapText="1"/>
    </xf>
    <xf numFmtId="49" fontId="17" fillId="0" borderId="30">
      <alignment horizontal="left" vertical="center" wrapText="1"/>
    </xf>
    <xf numFmtId="49" fontId="17" fillId="0" borderId="30">
      <alignment horizontal="left" vertical="center" wrapText="1"/>
    </xf>
    <xf numFmtId="49" fontId="17" fillId="0" borderId="32">
      <alignment horizontal="left" vertical="center" wrapText="1"/>
    </xf>
    <xf numFmtId="49" fontId="17" fillId="0" borderId="32">
      <alignment horizontal="left" vertical="center" wrapText="1"/>
    </xf>
    <xf numFmtId="49" fontId="18" fillId="0" borderId="33">
      <alignment horizontal="center"/>
    </xf>
    <xf numFmtId="49" fontId="18" fillId="0" borderId="33">
      <alignment horizontal="center"/>
    </xf>
    <xf numFmtId="49" fontId="18" fillId="0" borderId="34">
      <alignment horizontal="center" vertical="center" wrapText="1"/>
    </xf>
    <xf numFmtId="49" fontId="18" fillId="0" borderId="34">
      <alignment horizontal="center" vertical="center" wrapText="1"/>
    </xf>
    <xf numFmtId="49" fontId="17" fillId="0" borderId="35">
      <alignment horizontal="center" vertical="center" wrapText="1"/>
    </xf>
    <xf numFmtId="49" fontId="17" fillId="0" borderId="35">
      <alignment horizontal="center" vertical="center" wrapText="1"/>
    </xf>
    <xf numFmtId="49" fontId="17" fillId="0" borderId="23">
      <alignment horizontal="center" vertical="center" wrapText="1"/>
    </xf>
    <xf numFmtId="49" fontId="17" fillId="0" borderId="23">
      <alignment horizontal="center" vertical="center" wrapText="1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9" fontId="17" fillId="0" borderId="36">
      <alignment horizontal="center" vertical="center" wrapText="1"/>
    </xf>
    <xf numFmtId="49" fontId="17" fillId="0" borderId="36">
      <alignment horizontal="center" vertical="center" wrapText="1"/>
    </xf>
    <xf numFmtId="49" fontId="17" fillId="0" borderId="37">
      <alignment horizontal="center" vertical="center" wrapText="1"/>
    </xf>
    <xf numFmtId="49" fontId="17" fillId="0" borderId="37">
      <alignment horizontal="center" vertical="center" wrapText="1"/>
    </xf>
    <xf numFmtId="49" fontId="17" fillId="0" borderId="0">
      <alignment horizontal="center" vertical="center" wrapText="1"/>
    </xf>
    <xf numFmtId="49" fontId="17" fillId="0" borderId="0">
      <alignment horizontal="center" vertical="center" wrapText="1"/>
    </xf>
    <xf numFmtId="49" fontId="17" fillId="0" borderId="11">
      <alignment horizontal="center" vertical="center" wrapText="1"/>
    </xf>
    <xf numFmtId="49" fontId="17" fillId="0" borderId="11">
      <alignment horizontal="center" vertical="center" wrapText="1"/>
    </xf>
    <xf numFmtId="49" fontId="18" fillId="0" borderId="33">
      <alignment horizontal="center" vertical="center" wrapText="1"/>
    </xf>
    <xf numFmtId="49" fontId="18" fillId="0" borderId="33">
      <alignment horizontal="center" vertical="center" wrapText="1"/>
    </xf>
    <xf numFmtId="0" fontId="18" fillId="0" borderId="33">
      <alignment horizontal="center" vertical="center"/>
    </xf>
    <xf numFmtId="0" fontId="18" fillId="0" borderId="33">
      <alignment horizontal="center" vertical="center"/>
    </xf>
    <xf numFmtId="0" fontId="17" fillId="0" borderId="35">
      <alignment horizontal="center" vertical="center"/>
    </xf>
    <xf numFmtId="0" fontId="17" fillId="0" borderId="35">
      <alignment horizontal="center" vertical="center"/>
    </xf>
    <xf numFmtId="0" fontId="17" fillId="0" borderId="23">
      <alignment horizontal="center" vertical="center"/>
    </xf>
    <xf numFmtId="0" fontId="17" fillId="0" borderId="23">
      <alignment horizontal="center" vertical="center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0" fontId="18" fillId="0" borderId="34">
      <alignment horizontal="center" vertical="center"/>
    </xf>
    <xf numFmtId="0" fontId="18" fillId="0" borderId="34">
      <alignment horizontal="center" vertical="center"/>
    </xf>
    <xf numFmtId="0" fontId="17" fillId="0" borderId="36">
      <alignment horizontal="center" vertical="center"/>
    </xf>
    <xf numFmtId="0" fontId="17" fillId="0" borderId="36">
      <alignment horizontal="center" vertical="center"/>
    </xf>
    <xf numFmtId="49" fontId="18" fillId="0" borderId="33">
      <alignment horizontal="center" vertical="center"/>
    </xf>
    <xf numFmtId="49" fontId="18" fillId="0" borderId="33">
      <alignment horizontal="center" vertical="center"/>
    </xf>
    <xf numFmtId="49" fontId="17" fillId="0" borderId="35">
      <alignment horizontal="center" vertical="center"/>
    </xf>
    <xf numFmtId="49" fontId="17" fillId="0" borderId="35">
      <alignment horizontal="center" vertical="center"/>
    </xf>
    <xf numFmtId="49" fontId="17" fillId="0" borderId="23">
      <alignment horizontal="center" vertical="center"/>
    </xf>
    <xf numFmtId="49" fontId="17" fillId="0" borderId="23">
      <alignment horizontal="center" vertical="center"/>
    </xf>
    <xf numFmtId="49" fontId="17" fillId="0" borderId="34">
      <alignment horizontal="center" vertical="center"/>
    </xf>
    <xf numFmtId="49" fontId="17" fillId="0" borderId="34">
      <alignment horizontal="center" vertical="center"/>
    </xf>
    <xf numFmtId="49" fontId="17" fillId="0" borderId="36">
      <alignment horizontal="center" vertical="center"/>
    </xf>
    <xf numFmtId="49" fontId="17" fillId="0" borderId="36">
      <alignment horizontal="center" vertical="center"/>
    </xf>
    <xf numFmtId="49" fontId="17" fillId="0" borderId="11">
      <alignment horizontal="center"/>
    </xf>
    <xf numFmtId="49" fontId="17" fillId="0" borderId="11">
      <alignment horizontal="center"/>
    </xf>
    <xf numFmtId="0" fontId="17" fillId="0" borderId="18">
      <alignment horizontal="center"/>
    </xf>
    <xf numFmtId="0" fontId="17" fillId="0" borderId="18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49" fontId="17" fillId="0" borderId="11"/>
    <xf numFmtId="49" fontId="17" fillId="0" borderId="11"/>
    <xf numFmtId="0" fontId="17" fillId="0" borderId="28">
      <alignment horizontal="center" vertical="top"/>
    </xf>
    <xf numFmtId="0" fontId="17" fillId="0" borderId="28">
      <alignment horizontal="center" vertical="top"/>
    </xf>
    <xf numFmtId="49" fontId="17" fillId="0" borderId="28">
      <alignment horizontal="center" vertical="top" wrapText="1"/>
    </xf>
    <xf numFmtId="49" fontId="17" fillId="0" borderId="28">
      <alignment horizontal="center" vertical="top" wrapText="1"/>
    </xf>
    <xf numFmtId="0" fontId="17" fillId="0" borderId="25"/>
    <xf numFmtId="0" fontId="17" fillId="0" borderId="25"/>
    <xf numFmtId="4" fontId="17" fillId="0" borderId="38">
      <alignment horizontal="right"/>
    </xf>
    <xf numFmtId="4" fontId="17" fillId="0" borderId="38">
      <alignment horizontal="right"/>
    </xf>
    <xf numFmtId="4" fontId="17" fillId="0" borderId="37">
      <alignment horizontal="right"/>
    </xf>
    <xf numFmtId="4" fontId="17" fillId="0" borderId="37">
      <alignment horizontal="right"/>
    </xf>
    <xf numFmtId="4" fontId="17" fillId="0" borderId="0">
      <alignment horizontal="right" shrinkToFit="1"/>
    </xf>
    <xf numFmtId="4" fontId="17" fillId="0" borderId="0">
      <alignment horizontal="right" shrinkToFit="1"/>
    </xf>
    <xf numFmtId="4" fontId="17" fillId="0" borderId="11">
      <alignment horizontal="right"/>
    </xf>
    <xf numFmtId="4" fontId="17" fillId="0" borderId="11">
      <alignment horizontal="right"/>
    </xf>
    <xf numFmtId="0" fontId="17" fillId="0" borderId="18"/>
    <xf numFmtId="0" fontId="17" fillId="0" borderId="18"/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0" fontId="17" fillId="0" borderId="11">
      <alignment horizontal="center"/>
    </xf>
    <xf numFmtId="0" fontId="17" fillId="0" borderId="11">
      <alignment horizontal="center"/>
    </xf>
    <xf numFmtId="49" fontId="17" fillId="0" borderId="18">
      <alignment horizontal="center"/>
    </xf>
    <xf numFmtId="49" fontId="17" fillId="0" borderId="18">
      <alignment horizontal="center"/>
    </xf>
    <xf numFmtId="49" fontId="17" fillId="0" borderId="0">
      <alignment horizontal="left"/>
    </xf>
    <xf numFmtId="49" fontId="17" fillId="0" borderId="0">
      <alignment horizontal="left"/>
    </xf>
    <xf numFmtId="4" fontId="17" fillId="0" borderId="25">
      <alignment horizontal="right"/>
    </xf>
    <xf numFmtId="4" fontId="17" fillId="0" borderId="25">
      <alignment horizontal="right"/>
    </xf>
    <xf numFmtId="0" fontId="17" fillId="0" borderId="28">
      <alignment horizontal="center" vertical="top"/>
    </xf>
    <xf numFmtId="0" fontId="17" fillId="0" borderId="28">
      <alignment horizontal="center" vertical="top"/>
    </xf>
    <xf numFmtId="4" fontId="17" fillId="0" borderId="26">
      <alignment horizontal="right"/>
    </xf>
    <xf numFmtId="4" fontId="17" fillId="0" borderId="26">
      <alignment horizontal="right"/>
    </xf>
    <xf numFmtId="4" fontId="17" fillId="0" borderId="39">
      <alignment horizontal="right"/>
    </xf>
    <xf numFmtId="4" fontId="17" fillId="0" borderId="39">
      <alignment horizontal="right"/>
    </xf>
    <xf numFmtId="0" fontId="17" fillId="0" borderId="26"/>
    <xf numFmtId="0" fontId="17" fillId="0" borderId="26"/>
    <xf numFmtId="0" fontId="21" fillId="0" borderId="40"/>
    <xf numFmtId="0" fontId="21" fillId="0" borderId="40"/>
    <xf numFmtId="0" fontId="16" fillId="3" borderId="0"/>
    <xf numFmtId="0" fontId="16" fillId="3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7" fillId="0" borderId="0">
      <alignment horizontal="left"/>
    </xf>
    <xf numFmtId="0" fontId="17" fillId="0" borderId="0">
      <alignment horizontal="left"/>
    </xf>
    <xf numFmtId="0" fontId="17" fillId="0" borderId="0"/>
    <xf numFmtId="0" fontId="17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3" borderId="11"/>
    <xf numFmtId="0" fontId="16" fillId="3" borderId="11"/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0" fontId="16" fillId="3" borderId="41"/>
    <xf numFmtId="0" fontId="16" fillId="3" borderId="41"/>
    <xf numFmtId="0" fontId="17" fillId="0" borderId="42">
      <alignment horizontal="left" wrapText="1"/>
    </xf>
    <xf numFmtId="0" fontId="17" fillId="0" borderId="42">
      <alignment horizontal="left" wrapText="1"/>
    </xf>
    <xf numFmtId="0" fontId="17" fillId="0" borderId="19">
      <alignment horizontal="left" wrapText="1" indent="1"/>
    </xf>
    <xf numFmtId="0" fontId="17" fillId="0" borderId="19">
      <alignment horizontal="left" wrapText="1" indent="1"/>
    </xf>
    <xf numFmtId="0" fontId="17" fillId="0" borderId="13">
      <alignment horizontal="left" wrapText="1" indent="2"/>
    </xf>
    <xf numFmtId="0" fontId="17" fillId="0" borderId="13">
      <alignment horizontal="left" wrapText="1" indent="2"/>
    </xf>
    <xf numFmtId="0" fontId="16" fillId="3" borderId="18"/>
    <xf numFmtId="0" fontId="16" fillId="3" borderId="18"/>
    <xf numFmtId="0" fontId="23" fillId="0" borderId="0">
      <alignment horizontal="center" wrapText="1"/>
    </xf>
    <xf numFmtId="0" fontId="23" fillId="0" borderId="0">
      <alignment horizontal="center" wrapText="1"/>
    </xf>
    <xf numFmtId="0" fontId="24" fillId="0" borderId="0">
      <alignment horizontal="center" vertical="top"/>
    </xf>
    <xf numFmtId="0" fontId="24" fillId="0" borderId="0">
      <alignment horizontal="center" vertical="top"/>
    </xf>
    <xf numFmtId="0" fontId="17" fillId="0" borderId="11">
      <alignment wrapText="1"/>
    </xf>
    <xf numFmtId="0" fontId="17" fillId="0" borderId="11">
      <alignment wrapText="1"/>
    </xf>
    <xf numFmtId="0" fontId="17" fillId="0" borderId="41">
      <alignment wrapText="1"/>
    </xf>
    <xf numFmtId="0" fontId="17" fillId="0" borderId="41">
      <alignment wrapText="1"/>
    </xf>
    <xf numFmtId="0" fontId="17" fillId="0" borderId="18">
      <alignment horizontal="left"/>
    </xf>
    <xf numFmtId="0" fontId="17" fillId="0" borderId="18">
      <alignment horizontal="left"/>
    </xf>
    <xf numFmtId="0" fontId="16" fillId="3" borderId="43"/>
    <xf numFmtId="0" fontId="16" fillId="3" borderId="43"/>
    <xf numFmtId="49" fontId="17" fillId="0" borderId="33">
      <alignment horizontal="center" wrapText="1"/>
    </xf>
    <xf numFmtId="49" fontId="17" fillId="0" borderId="33">
      <alignment horizontal="center" wrapText="1"/>
    </xf>
    <xf numFmtId="49" fontId="17" fillId="0" borderId="35">
      <alignment horizontal="center" wrapText="1"/>
    </xf>
    <xf numFmtId="49" fontId="17" fillId="0" borderId="35">
      <alignment horizontal="center" wrapText="1"/>
    </xf>
    <xf numFmtId="49" fontId="17" fillId="0" borderId="34">
      <alignment horizontal="center"/>
    </xf>
    <xf numFmtId="49" fontId="17" fillId="0" borderId="34">
      <alignment horizontal="center"/>
    </xf>
    <xf numFmtId="0" fontId="16" fillId="3" borderId="44"/>
    <xf numFmtId="0" fontId="16" fillId="3" borderId="44"/>
    <xf numFmtId="0" fontId="17" fillId="0" borderId="37"/>
    <xf numFmtId="0" fontId="17" fillId="0" borderId="37"/>
    <xf numFmtId="0" fontId="17" fillId="0" borderId="0">
      <alignment horizontal="center"/>
    </xf>
    <xf numFmtId="0" fontId="17" fillId="0" borderId="0">
      <alignment horizontal="center"/>
    </xf>
    <xf numFmtId="49" fontId="17" fillId="0" borderId="18"/>
    <xf numFmtId="49" fontId="17" fillId="0" borderId="18"/>
    <xf numFmtId="49" fontId="17" fillId="0" borderId="0"/>
    <xf numFmtId="49" fontId="17" fillId="0" borderId="0"/>
    <xf numFmtId="49" fontId="17" fillId="0" borderId="8">
      <alignment horizontal="center"/>
    </xf>
    <xf numFmtId="49" fontId="17" fillId="0" borderId="8">
      <alignment horizontal="center"/>
    </xf>
    <xf numFmtId="49" fontId="17" fillId="0" borderId="25">
      <alignment horizontal="center"/>
    </xf>
    <xf numFmtId="49" fontId="17" fillId="0" borderId="25">
      <alignment horizontal="center"/>
    </xf>
    <xf numFmtId="49" fontId="17" fillId="0" borderId="28">
      <alignment horizontal="center"/>
    </xf>
    <xf numFmtId="49" fontId="17" fillId="0" borderId="28">
      <alignment horizontal="center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38">
      <alignment horizontal="center" vertical="center" wrapText="1"/>
    </xf>
    <xf numFmtId="49" fontId="17" fillId="0" borderId="38">
      <alignment horizontal="center" vertical="center" wrapText="1"/>
    </xf>
    <xf numFmtId="0" fontId="16" fillId="3" borderId="45"/>
    <xf numFmtId="0" fontId="16" fillId="3" borderId="45"/>
    <xf numFmtId="4" fontId="17" fillId="0" borderId="28">
      <alignment horizontal="right"/>
    </xf>
    <xf numFmtId="4" fontId="17" fillId="0" borderId="28">
      <alignment horizontal="right"/>
    </xf>
    <xf numFmtId="0" fontId="17" fillId="4" borderId="37"/>
    <xf numFmtId="0" fontId="17" fillId="4" borderId="37"/>
    <xf numFmtId="0" fontId="17" fillId="4" borderId="0"/>
    <xf numFmtId="0" fontId="17" fillId="4" borderId="0"/>
    <xf numFmtId="0" fontId="23" fillId="0" borderId="0">
      <alignment horizontal="center" wrapText="1"/>
    </xf>
    <xf numFmtId="0" fontId="23" fillId="0" borderId="0">
      <alignment horizontal="center" wrapText="1"/>
    </xf>
    <xf numFmtId="0" fontId="25" fillId="0" borderId="46"/>
    <xf numFmtId="0" fontId="25" fillId="0" borderId="46"/>
    <xf numFmtId="49" fontId="26" fillId="0" borderId="47">
      <alignment horizontal="right"/>
    </xf>
    <xf numFmtId="49" fontId="26" fillId="0" borderId="47">
      <alignment horizontal="right"/>
    </xf>
    <xf numFmtId="0" fontId="17" fillId="0" borderId="47">
      <alignment horizontal="right"/>
    </xf>
    <xf numFmtId="0" fontId="17" fillId="0" borderId="47">
      <alignment horizontal="right"/>
    </xf>
    <xf numFmtId="0" fontId="25" fillId="0" borderId="11"/>
    <xf numFmtId="0" fontId="25" fillId="0" borderId="11"/>
    <xf numFmtId="0" fontId="17" fillId="0" borderId="38">
      <alignment horizontal="center"/>
    </xf>
    <xf numFmtId="0" fontId="17" fillId="0" borderId="38">
      <alignment horizontal="center"/>
    </xf>
    <xf numFmtId="49" fontId="16" fillId="0" borderId="48">
      <alignment horizontal="center"/>
    </xf>
    <xf numFmtId="49" fontId="16" fillId="0" borderId="48">
      <alignment horizontal="center"/>
    </xf>
    <xf numFmtId="165" fontId="17" fillId="0" borderId="16">
      <alignment horizontal="center"/>
    </xf>
    <xf numFmtId="165" fontId="17" fillId="0" borderId="16">
      <alignment horizontal="center"/>
    </xf>
    <xf numFmtId="0" fontId="17" fillId="0" borderId="49">
      <alignment horizontal="center"/>
    </xf>
    <xf numFmtId="0" fontId="17" fillId="0" borderId="49">
      <alignment horizontal="center"/>
    </xf>
    <xf numFmtId="49" fontId="17" fillId="0" borderId="17">
      <alignment horizontal="center"/>
    </xf>
    <xf numFmtId="49" fontId="17" fillId="0" borderId="17">
      <alignment horizontal="center"/>
    </xf>
    <xf numFmtId="49" fontId="17" fillId="0" borderId="16">
      <alignment horizontal="center"/>
    </xf>
    <xf numFmtId="49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49" fontId="17" fillId="0" borderId="50">
      <alignment horizontal="center"/>
    </xf>
    <xf numFmtId="49" fontId="17" fillId="0" borderId="50">
      <alignment horizontal="center"/>
    </xf>
    <xf numFmtId="0" fontId="21" fillId="0" borderId="37"/>
    <xf numFmtId="0" fontId="21" fillId="0" borderId="37"/>
    <xf numFmtId="0" fontId="25" fillId="0" borderId="0"/>
    <xf numFmtId="0" fontId="25" fillId="0" borderId="0"/>
    <xf numFmtId="0" fontId="16" fillId="0" borderId="51"/>
    <xf numFmtId="0" fontId="16" fillId="0" borderId="51"/>
    <xf numFmtId="0" fontId="16" fillId="0" borderId="40"/>
    <xf numFmtId="0" fontId="16" fillId="0" borderId="40"/>
    <xf numFmtId="4" fontId="17" fillId="0" borderId="13">
      <alignment horizontal="right"/>
    </xf>
    <xf numFmtId="4" fontId="17" fillId="0" borderId="13">
      <alignment horizontal="right"/>
    </xf>
    <xf numFmtId="49" fontId="17" fillId="0" borderId="26">
      <alignment horizontal="center"/>
    </xf>
    <xf numFmtId="49" fontId="17" fillId="0" borderId="26">
      <alignment horizontal="center"/>
    </xf>
    <xf numFmtId="0" fontId="17" fillId="0" borderId="52">
      <alignment horizontal="left" wrapText="1"/>
    </xf>
    <xf numFmtId="0" fontId="17" fillId="0" borderId="52">
      <alignment horizontal="left" wrapText="1"/>
    </xf>
    <xf numFmtId="0" fontId="17" fillId="0" borderId="24">
      <alignment horizontal="left" wrapText="1" indent="1"/>
    </xf>
    <xf numFmtId="0" fontId="17" fillId="0" borderId="24">
      <alignment horizontal="left" wrapText="1" indent="1"/>
    </xf>
    <xf numFmtId="0" fontId="17" fillId="0" borderId="16">
      <alignment horizontal="left" wrapText="1" indent="2"/>
    </xf>
    <xf numFmtId="0" fontId="17" fillId="0" borderId="16">
      <alignment horizontal="left" wrapText="1" indent="2"/>
    </xf>
    <xf numFmtId="0" fontId="16" fillId="3" borderId="53"/>
    <xf numFmtId="0" fontId="16" fillId="3" borderId="53"/>
    <xf numFmtId="0" fontId="17" fillId="4" borderId="21"/>
    <xf numFmtId="0" fontId="17" fillId="4" borderId="21"/>
    <xf numFmtId="0" fontId="23" fillId="0" borderId="0">
      <alignment horizontal="left" wrapText="1"/>
    </xf>
    <xf numFmtId="0" fontId="23" fillId="0" borderId="0">
      <alignment horizontal="left" wrapText="1"/>
    </xf>
    <xf numFmtId="49" fontId="16" fillId="0" borderId="0"/>
    <xf numFmtId="49" fontId="16" fillId="0" borderId="0"/>
    <xf numFmtId="0" fontId="17" fillId="0" borderId="0">
      <alignment horizontal="right"/>
    </xf>
    <xf numFmtId="0" fontId="17" fillId="0" borderId="0">
      <alignment horizontal="right"/>
    </xf>
    <xf numFmtId="49" fontId="17" fillId="0" borderId="0">
      <alignment horizontal="right"/>
    </xf>
    <xf numFmtId="49" fontId="17" fillId="0" borderId="0">
      <alignment horizontal="right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11">
      <alignment horizontal="left"/>
    </xf>
    <xf numFmtId="0" fontId="17" fillId="0" borderId="11">
      <alignment horizontal="left"/>
    </xf>
    <xf numFmtId="0" fontId="17" fillId="0" borderId="20">
      <alignment horizontal="left" wrapText="1"/>
    </xf>
    <xf numFmtId="0" fontId="17" fillId="0" borderId="20">
      <alignment horizontal="left" wrapText="1"/>
    </xf>
    <xf numFmtId="0" fontId="17" fillId="0" borderId="41"/>
    <xf numFmtId="0" fontId="17" fillId="0" borderId="41"/>
    <xf numFmtId="0" fontId="18" fillId="0" borderId="54">
      <alignment horizontal="left" wrapText="1"/>
    </xf>
    <xf numFmtId="0" fontId="18" fillId="0" borderId="54">
      <alignment horizontal="left" wrapText="1"/>
    </xf>
    <xf numFmtId="0" fontId="17" fillId="0" borderId="12">
      <alignment horizontal="left" wrapText="1" indent="2"/>
    </xf>
    <xf numFmtId="0" fontId="17" fillId="0" borderId="12">
      <alignment horizontal="left" wrapText="1" indent="2"/>
    </xf>
    <xf numFmtId="49" fontId="17" fillId="0" borderId="0">
      <alignment horizontal="center" wrapText="1"/>
    </xf>
    <xf numFmtId="49" fontId="17" fillId="0" borderId="0">
      <alignment horizontal="center" wrapText="1"/>
    </xf>
    <xf numFmtId="49" fontId="17" fillId="0" borderId="34">
      <alignment horizontal="center" wrapText="1"/>
    </xf>
    <xf numFmtId="49" fontId="17" fillId="0" borderId="34">
      <alignment horizontal="center" wrapText="1"/>
    </xf>
    <xf numFmtId="0" fontId="17" fillId="0" borderId="55"/>
    <xf numFmtId="0" fontId="17" fillId="0" borderId="55"/>
    <xf numFmtId="0" fontId="17" fillId="0" borderId="56">
      <alignment horizontal="center" wrapText="1"/>
    </xf>
    <xf numFmtId="0" fontId="17" fillId="0" borderId="56">
      <alignment horizontal="center" wrapText="1"/>
    </xf>
    <xf numFmtId="0" fontId="16" fillId="3" borderId="37"/>
    <xf numFmtId="0" fontId="16" fillId="3" borderId="37"/>
    <xf numFmtId="49" fontId="17" fillId="0" borderId="23">
      <alignment horizontal="center"/>
    </xf>
    <xf numFmtId="49" fontId="17" fillId="0" borderId="23">
      <alignment horizontal="center"/>
    </xf>
    <xf numFmtId="0" fontId="16" fillId="0" borderId="37"/>
    <xf numFmtId="0" fontId="16" fillId="0" borderId="37"/>
    <xf numFmtId="0" fontId="15" fillId="0" borderId="0"/>
    <xf numFmtId="0" fontId="27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right" vertical="center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top" wrapText="1" shrinkToFit="1"/>
    </xf>
    <xf numFmtId="164" fontId="7" fillId="0" borderId="7" xfId="1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center" shrinkToFit="1"/>
    </xf>
    <xf numFmtId="164" fontId="4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center" wrapText="1" shrinkToFit="1"/>
    </xf>
    <xf numFmtId="164" fontId="3" fillId="0" borderId="7" xfId="1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 shrinkToFit="1"/>
    </xf>
    <xf numFmtId="164" fontId="8" fillId="0" borderId="7" xfId="2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top"/>
    </xf>
    <xf numFmtId="164" fontId="8" fillId="0" borderId="7" xfId="2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justify" vertical="top" wrapText="1" shrinkToFit="1"/>
    </xf>
    <xf numFmtId="0" fontId="3" fillId="0" borderId="7" xfId="0" applyFont="1" applyBorder="1" applyAlignment="1">
      <alignment horizontal="justify" vertical="top" wrapText="1" shrinkToFit="1"/>
    </xf>
    <xf numFmtId="0" fontId="9" fillId="0" borderId="7" xfId="0" applyFont="1" applyBorder="1" applyAlignment="1">
      <alignment horizontal="justify" vertical="top" wrapText="1" shrinkToFit="1"/>
    </xf>
    <xf numFmtId="164" fontId="10" fillId="0" borderId="7" xfId="1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 wrapText="1" shrinkToFit="1"/>
    </xf>
    <xf numFmtId="164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4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 shrinkToFit="1"/>
    </xf>
    <xf numFmtId="164" fontId="3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3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164" fontId="11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left" vertical="top" wrapText="1" shrinkToFit="1"/>
    </xf>
    <xf numFmtId="164" fontId="3" fillId="0" borderId="7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vertical="top" wrapText="1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164" fontId="10" fillId="0" borderId="0" xfId="0" applyNumberFormat="1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top" shrinkToFit="1"/>
    </xf>
    <xf numFmtId="164" fontId="3" fillId="0" borderId="7" xfId="3" applyNumberFormat="1" applyFont="1" applyBorder="1" applyAlignment="1">
      <alignment horizontal="center" vertical="center" shrinkToFit="1"/>
    </xf>
    <xf numFmtId="164" fontId="1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top" shrinkToFit="1"/>
    </xf>
    <xf numFmtId="164" fontId="14" fillId="0" borderId="7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164" fontId="3" fillId="2" borderId="2" xfId="0" applyNumberFormat="1" applyFont="1" applyFill="1" applyBorder="1" applyAlignment="1">
      <alignment horizontal="center" vertical="center" wrapText="1" shrinkToFit="1"/>
    </xf>
    <xf numFmtId="164" fontId="3" fillId="2" borderId="3" xfId="0" applyNumberFormat="1" applyFont="1" applyFill="1" applyBorder="1" applyAlignment="1">
      <alignment horizontal="center" vertical="center" wrapText="1" shrinkToFit="1"/>
    </xf>
    <xf numFmtId="164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61"/>
  <sheetViews>
    <sheetView tabSelected="1" zoomScale="90" zoomScaleNormal="90" workbookViewId="0">
      <selection activeCell="H4" sqref="H4"/>
    </sheetView>
  </sheetViews>
  <sheetFormatPr defaultRowHeight="12.75" x14ac:dyDescent="0.2"/>
  <cols>
    <col min="1" max="1" width="10.7109375" style="1" customWidth="1"/>
    <col min="2" max="2" width="112" style="1" customWidth="1"/>
    <col min="3" max="3" width="22.42578125" style="1" customWidth="1"/>
    <col min="4" max="4" width="20.28515625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3" style="3" customWidth="1"/>
    <col min="9" max="16384" width="9.140625" style="1"/>
  </cols>
  <sheetData>
    <row r="1" spans="1:8" ht="14.25" customHeight="1" x14ac:dyDescent="0.2">
      <c r="G1" s="69" t="s">
        <v>84</v>
      </c>
      <c r="H1" s="69"/>
    </row>
    <row r="2" spans="1:8" ht="15.75" x14ac:dyDescent="0.2">
      <c r="A2" s="60" t="s">
        <v>0</v>
      </c>
      <c r="B2" s="60"/>
      <c r="C2" s="60"/>
      <c r="D2" s="60"/>
      <c r="E2" s="60"/>
      <c r="F2" s="60"/>
      <c r="G2" s="60"/>
      <c r="H2" s="60"/>
    </row>
    <row r="3" spans="1:8" x14ac:dyDescent="0.2">
      <c r="A3" s="61" t="s">
        <v>1</v>
      </c>
      <c r="B3" s="61"/>
      <c r="C3" s="61"/>
      <c r="D3" s="61"/>
      <c r="E3" s="61"/>
      <c r="F3" s="61"/>
      <c r="G3" s="61"/>
      <c r="H3" s="61"/>
    </row>
    <row r="4" spans="1:8" x14ac:dyDescent="0.2">
      <c r="A4" s="2"/>
      <c r="B4" s="3"/>
      <c r="C4" s="3"/>
      <c r="D4" s="3"/>
      <c r="E4" s="3"/>
      <c r="F4" s="3"/>
      <c r="G4" s="3"/>
      <c r="H4" s="4" t="s">
        <v>85</v>
      </c>
    </row>
    <row r="5" spans="1:8" x14ac:dyDescent="0.2">
      <c r="A5" s="58" t="s">
        <v>2</v>
      </c>
      <c r="B5" s="58" t="s">
        <v>3</v>
      </c>
      <c r="C5" s="63" t="s">
        <v>4</v>
      </c>
      <c r="D5" s="64"/>
      <c r="E5" s="65"/>
      <c r="F5" s="66" t="s">
        <v>5</v>
      </c>
      <c r="G5" s="67"/>
      <c r="H5" s="68"/>
    </row>
    <row r="6" spans="1:8" x14ac:dyDescent="0.2">
      <c r="A6" s="62"/>
      <c r="B6" s="62"/>
      <c r="C6" s="56" t="s">
        <v>6</v>
      </c>
      <c r="D6" s="56" t="s">
        <v>7</v>
      </c>
      <c r="E6" s="56" t="s">
        <v>8</v>
      </c>
      <c r="F6" s="58" t="s">
        <v>6</v>
      </c>
      <c r="G6" s="58" t="s">
        <v>7</v>
      </c>
      <c r="H6" s="56" t="s">
        <v>8</v>
      </c>
    </row>
    <row r="7" spans="1:8" x14ac:dyDescent="0.2">
      <c r="A7" s="59"/>
      <c r="B7" s="59"/>
      <c r="C7" s="57"/>
      <c r="D7" s="57"/>
      <c r="E7" s="57"/>
      <c r="F7" s="59"/>
      <c r="G7" s="59"/>
      <c r="H7" s="57"/>
    </row>
    <row r="8" spans="1:8" ht="18" customHeight="1" x14ac:dyDescent="0.2">
      <c r="A8" s="5">
        <v>1</v>
      </c>
      <c r="B8" s="5">
        <v>2</v>
      </c>
      <c r="C8" s="5">
        <v>3</v>
      </c>
      <c r="D8" s="5">
        <v>4</v>
      </c>
      <c r="E8" s="5" t="s">
        <v>9</v>
      </c>
      <c r="F8" s="5">
        <v>6</v>
      </c>
      <c r="G8" s="5">
        <v>7</v>
      </c>
      <c r="H8" s="5" t="s">
        <v>10</v>
      </c>
    </row>
    <row r="9" spans="1:8" x14ac:dyDescent="0.2">
      <c r="A9" s="6"/>
      <c r="B9" s="7" t="s">
        <v>11</v>
      </c>
      <c r="C9" s="8">
        <v>132832017.2</v>
      </c>
      <c r="D9" s="8">
        <v>31734050.5</v>
      </c>
      <c r="E9" s="9">
        <v>23.890362556355125</v>
      </c>
      <c r="F9" s="8">
        <f>F10+F15</f>
        <v>151484231.71827</v>
      </c>
      <c r="G9" s="8">
        <f>G10+G15</f>
        <v>39648876.097010002</v>
      </c>
      <c r="H9" s="10">
        <f t="shared" ref="H9:H16" si="0">G9/F9*100</f>
        <v>26.173599487733405</v>
      </c>
    </row>
    <row r="10" spans="1:8" x14ac:dyDescent="0.2">
      <c r="A10" s="6"/>
      <c r="B10" s="11" t="s">
        <v>12</v>
      </c>
      <c r="C10" s="12">
        <v>125276982.7</v>
      </c>
      <c r="D10" s="12">
        <v>30372718.5</v>
      </c>
      <c r="E10" s="13">
        <v>24.244452448805664</v>
      </c>
      <c r="F10" s="12">
        <v>142358862.81754002</v>
      </c>
      <c r="G10" s="12">
        <v>38182258.915470004</v>
      </c>
      <c r="H10" s="14">
        <f t="shared" si="0"/>
        <v>26.821132284828543</v>
      </c>
    </row>
    <row r="11" spans="1:8" x14ac:dyDescent="0.2">
      <c r="A11" s="6"/>
      <c r="B11" s="15" t="s">
        <v>13</v>
      </c>
      <c r="C11" s="16">
        <v>42634115.200000003</v>
      </c>
      <c r="D11" s="13">
        <v>12687968.199999999</v>
      </c>
      <c r="E11" s="13">
        <v>29.76013021609511</v>
      </c>
      <c r="F11" s="16">
        <v>49759381.100000001</v>
      </c>
      <c r="G11" s="13">
        <v>16787891.105560001</v>
      </c>
      <c r="H11" s="14">
        <f t="shared" si="0"/>
        <v>33.738142907810406</v>
      </c>
    </row>
    <row r="12" spans="1:8" x14ac:dyDescent="0.2">
      <c r="A12" s="6"/>
      <c r="B12" s="17" t="s">
        <v>14</v>
      </c>
      <c r="C12" s="18">
        <v>39181681.700000003</v>
      </c>
      <c r="D12" s="19">
        <v>9190741.1999999993</v>
      </c>
      <c r="E12" s="13">
        <v>23.456729780947608</v>
      </c>
      <c r="F12" s="18">
        <v>44640153.573930003</v>
      </c>
      <c r="G12" s="19">
        <v>10093781.30185</v>
      </c>
      <c r="H12" s="14">
        <f t="shared" si="0"/>
        <v>22.611439463650953</v>
      </c>
    </row>
    <row r="13" spans="1:8" ht="15" customHeight="1" x14ac:dyDescent="0.2">
      <c r="A13" s="6"/>
      <c r="B13" s="20" t="s">
        <v>15</v>
      </c>
      <c r="C13" s="18">
        <v>24553326.399999999</v>
      </c>
      <c r="D13" s="19">
        <v>3268785.5</v>
      </c>
      <c r="E13" s="13">
        <v>13.31300470961849</v>
      </c>
      <c r="F13" s="18">
        <v>27244867.427279998</v>
      </c>
      <c r="G13" s="19">
        <v>4207703.9410199998</v>
      </c>
      <c r="H13" s="14">
        <f>G13/F13*100</f>
        <v>15.444024281824436</v>
      </c>
    </row>
    <row r="14" spans="1:8" x14ac:dyDescent="0.2">
      <c r="A14" s="6"/>
      <c r="B14" s="20" t="s">
        <v>16</v>
      </c>
      <c r="C14" s="18">
        <v>7474713.9000000004</v>
      </c>
      <c r="D14" s="19">
        <v>1868992.9</v>
      </c>
      <c r="E14" s="13">
        <v>25.004206515516262</v>
      </c>
      <c r="F14" s="18">
        <v>8094698.3897000002</v>
      </c>
      <c r="G14" s="19">
        <v>2468747.7999999998</v>
      </c>
      <c r="H14" s="14">
        <f>G14/F14*100</f>
        <v>30.498329661563766</v>
      </c>
    </row>
    <row r="15" spans="1:8" x14ac:dyDescent="0.2">
      <c r="A15" s="6"/>
      <c r="B15" s="21" t="s">
        <v>17</v>
      </c>
      <c r="C15" s="18">
        <v>7555034.5</v>
      </c>
      <c r="D15" s="19">
        <v>1361332</v>
      </c>
      <c r="E15" s="13">
        <v>18.018872051477729</v>
      </c>
      <c r="F15" s="18">
        <v>9125368.9007299989</v>
      </c>
      <c r="G15" s="19">
        <v>1466617.18154</v>
      </c>
      <c r="H15" s="14">
        <f t="shared" si="0"/>
        <v>16.071867312922279</v>
      </c>
    </row>
    <row r="16" spans="1:8" x14ac:dyDescent="0.2">
      <c r="A16" s="6"/>
      <c r="B16" s="21" t="s">
        <v>18</v>
      </c>
      <c r="C16" s="18">
        <v>7162840</v>
      </c>
      <c r="D16" s="19">
        <v>1237729</v>
      </c>
      <c r="E16" s="13">
        <v>17.279863852885168</v>
      </c>
      <c r="F16" s="18">
        <v>8995027.4909199998</v>
      </c>
      <c r="G16" s="19">
        <v>1355666.56705</v>
      </c>
      <c r="H16" s="14">
        <f t="shared" si="0"/>
        <v>15.071288758355358</v>
      </c>
    </row>
    <row r="17" spans="1:8" x14ac:dyDescent="0.2">
      <c r="A17" s="6"/>
      <c r="B17" s="22"/>
      <c r="C17" s="12"/>
      <c r="D17" s="12"/>
      <c r="E17" s="14"/>
      <c r="F17" s="23"/>
      <c r="G17" s="23"/>
      <c r="H17" s="14"/>
    </row>
    <row r="18" spans="1:8" x14ac:dyDescent="0.2">
      <c r="A18" s="6"/>
      <c r="B18" s="24" t="s">
        <v>19</v>
      </c>
      <c r="C18" s="25">
        <v>142812005.45895001</v>
      </c>
      <c r="D18" s="25">
        <v>27010927.24061</v>
      </c>
      <c r="E18" s="9">
        <v>18.913625051203447</v>
      </c>
      <c r="F18" s="25">
        <f>F19+F24+F25+F28+F33+F34+F35+F36+F37+F38+F39+F40+F42+F43</f>
        <v>166615705.57530001</v>
      </c>
      <c r="G18" s="25">
        <f>G19+G24+G25+G28+G33+G34+G35+G36+G37+G38+G39+G40+G42+G43</f>
        <v>30454289.49862</v>
      </c>
      <c r="H18" s="9">
        <f>G18/F18*100</f>
        <v>18.278162549842303</v>
      </c>
    </row>
    <row r="19" spans="1:8" x14ac:dyDescent="0.2">
      <c r="A19" s="27" t="s">
        <v>20</v>
      </c>
      <c r="B19" s="7" t="s">
        <v>21</v>
      </c>
      <c r="C19" s="28">
        <v>14090642.372469999</v>
      </c>
      <c r="D19" s="28">
        <v>2379402.7632399998</v>
      </c>
      <c r="E19" s="9">
        <v>16.886403758914689</v>
      </c>
      <c r="F19" s="29">
        <v>19143384.977790002</v>
      </c>
      <c r="G19" s="29">
        <v>2493531.4999499996</v>
      </c>
      <c r="H19" s="9">
        <f t="shared" ref="H19:H43" si="1">G19/F19*100</f>
        <v>13.02555166102011</v>
      </c>
    </row>
    <row r="20" spans="1:8" ht="25.5" x14ac:dyDescent="0.2">
      <c r="A20" s="30" t="s">
        <v>22</v>
      </c>
      <c r="B20" s="15" t="s">
        <v>23</v>
      </c>
      <c r="C20" s="31">
        <v>7330461.1894799992</v>
      </c>
      <c r="D20" s="31">
        <v>1357048.3538000002</v>
      </c>
      <c r="E20" s="13">
        <v>18.512455338383219</v>
      </c>
      <c r="F20" s="32">
        <v>7681553.9366800003</v>
      </c>
      <c r="G20" s="32">
        <v>1426878.3973099999</v>
      </c>
      <c r="H20" s="13">
        <f t="shared" si="1"/>
        <v>18.575387337925832</v>
      </c>
    </row>
    <row r="21" spans="1:8" ht="18" customHeight="1" x14ac:dyDescent="0.2">
      <c r="A21" s="34" t="s">
        <v>24</v>
      </c>
      <c r="B21" s="15" t="s">
        <v>25</v>
      </c>
      <c r="C21" s="31">
        <v>273842.80460999999</v>
      </c>
      <c r="D21" s="31">
        <v>53997.425579999996</v>
      </c>
      <c r="E21" s="13">
        <v>19.718402189497645</v>
      </c>
      <c r="F21" s="32">
        <v>322767.75193000003</v>
      </c>
      <c r="G21" s="32">
        <v>62016.731200000002</v>
      </c>
      <c r="H21" s="13">
        <f t="shared" si="1"/>
        <v>19.214041932370563</v>
      </c>
    </row>
    <row r="22" spans="1:8" ht="25.5" x14ac:dyDescent="0.2">
      <c r="A22" s="34" t="s">
        <v>26</v>
      </c>
      <c r="B22" s="15" t="s">
        <v>27</v>
      </c>
      <c r="C22" s="31">
        <v>503425.77354999998</v>
      </c>
      <c r="D22" s="31">
        <v>89029.297720000002</v>
      </c>
      <c r="E22" s="13">
        <v>17.684692043514865</v>
      </c>
      <c r="F22" s="32">
        <v>541501.96622000006</v>
      </c>
      <c r="G22" s="32">
        <v>93688.894819999987</v>
      </c>
      <c r="H22" s="13">
        <f t="shared" si="1"/>
        <v>17.301672138700287</v>
      </c>
    </row>
    <row r="23" spans="1:8" ht="15.75" customHeight="1" x14ac:dyDescent="0.2">
      <c r="A23" s="34" t="s">
        <v>28</v>
      </c>
      <c r="B23" s="15" t="s">
        <v>29</v>
      </c>
      <c r="C23" s="31">
        <v>87176.140980000011</v>
      </c>
      <c r="D23" s="31">
        <v>13903.259330000001</v>
      </c>
      <c r="E23" s="13">
        <v>15.948468438388083</v>
      </c>
      <c r="F23" s="32">
        <v>234646.15638999999</v>
      </c>
      <c r="G23" s="32">
        <v>14819.28514</v>
      </c>
      <c r="H23" s="13">
        <f t="shared" si="1"/>
        <v>6.3155882746995466</v>
      </c>
    </row>
    <row r="24" spans="1:8" ht="18" customHeight="1" x14ac:dyDescent="0.2">
      <c r="A24" s="27" t="s">
        <v>30</v>
      </c>
      <c r="B24" s="7" t="s">
        <v>31</v>
      </c>
      <c r="C24" s="28">
        <v>67896.2</v>
      </c>
      <c r="D24" s="28">
        <v>11127.90955</v>
      </c>
      <c r="E24" s="9">
        <v>16.389591096408932</v>
      </c>
      <c r="F24" s="29">
        <v>74243.199999999997</v>
      </c>
      <c r="G24" s="29">
        <v>11694.543369999999</v>
      </c>
      <c r="H24" s="9">
        <f t="shared" si="1"/>
        <v>15.751669338067325</v>
      </c>
    </row>
    <row r="25" spans="1:8" ht="15.75" customHeight="1" x14ac:dyDescent="0.2">
      <c r="A25" s="27" t="s">
        <v>32</v>
      </c>
      <c r="B25" s="7" t="s">
        <v>33</v>
      </c>
      <c r="C25" s="29">
        <v>2377707.4885900002</v>
      </c>
      <c r="D25" s="29">
        <v>407915.92697000003</v>
      </c>
      <c r="E25" s="9">
        <v>17.155849864942702</v>
      </c>
      <c r="F25" s="29">
        <v>2378640.9359599999</v>
      </c>
      <c r="G25" s="29">
        <v>409326.05471</v>
      </c>
      <c r="H25" s="9">
        <f t="shared" si="1"/>
        <v>17.208400331544759</v>
      </c>
    </row>
    <row r="26" spans="1:8" ht="27.75" customHeight="1" x14ac:dyDescent="0.2">
      <c r="A26" s="34" t="s">
        <v>34</v>
      </c>
      <c r="B26" s="15" t="s">
        <v>35</v>
      </c>
      <c r="C26" s="35">
        <v>679364.17373000004</v>
      </c>
      <c r="D26" s="35">
        <v>63466.212380000004</v>
      </c>
      <c r="E26" s="13">
        <v>9.3420016589251897</v>
      </c>
      <c r="F26" s="36">
        <v>662106.91845</v>
      </c>
      <c r="G26" s="36">
        <v>66275.537620000003</v>
      </c>
      <c r="H26" s="13">
        <f t="shared" si="1"/>
        <v>10.009793852502222</v>
      </c>
    </row>
    <row r="27" spans="1:8" x14ac:dyDescent="0.2">
      <c r="A27" s="34" t="s">
        <v>36</v>
      </c>
      <c r="B27" s="15" t="s">
        <v>37</v>
      </c>
      <c r="C27" s="35">
        <v>1288334.9325000001</v>
      </c>
      <c r="D27" s="35">
        <v>219777.67758000002</v>
      </c>
      <c r="E27" s="13">
        <v>17.059048236278418</v>
      </c>
      <c r="F27" s="36">
        <v>1359214.4146099999</v>
      </c>
      <c r="G27" s="36">
        <v>214533.21638</v>
      </c>
      <c r="H27" s="13">
        <f t="shared" si="1"/>
        <v>15.783618395597735</v>
      </c>
    </row>
    <row r="28" spans="1:8" x14ac:dyDescent="0.2">
      <c r="A28" s="27" t="s">
        <v>38</v>
      </c>
      <c r="B28" s="7" t="s">
        <v>39</v>
      </c>
      <c r="C28" s="29">
        <v>20929983.197889999</v>
      </c>
      <c r="D28" s="29">
        <v>3538762.2975300001</v>
      </c>
      <c r="E28" s="9">
        <v>16.907621301324081</v>
      </c>
      <c r="F28" s="29">
        <v>22821708.534159999</v>
      </c>
      <c r="G28" s="29">
        <v>4344659.0182400001</v>
      </c>
      <c r="H28" s="9">
        <f t="shared" si="1"/>
        <v>19.037395958925803</v>
      </c>
    </row>
    <row r="29" spans="1:8" x14ac:dyDescent="0.2">
      <c r="A29" s="34" t="s">
        <v>40</v>
      </c>
      <c r="B29" s="15" t="s">
        <v>41</v>
      </c>
      <c r="C29" s="31">
        <v>4489867.6660000002</v>
      </c>
      <c r="D29" s="31">
        <v>1640906.9747500001</v>
      </c>
      <c r="E29" s="13">
        <v>36.546889503580303</v>
      </c>
      <c r="F29" s="32">
        <v>4668621.5819799993</v>
      </c>
      <c r="G29" s="32">
        <v>1395298.79113</v>
      </c>
      <c r="H29" s="13">
        <f t="shared" si="1"/>
        <v>29.886739943018529</v>
      </c>
    </row>
    <row r="30" spans="1:8" x14ac:dyDescent="0.2">
      <c r="A30" s="34" t="s">
        <v>42</v>
      </c>
      <c r="B30" s="15" t="s">
        <v>43</v>
      </c>
      <c r="C30" s="31">
        <v>1295238.3</v>
      </c>
      <c r="D30" s="31">
        <v>132676.15901</v>
      </c>
      <c r="E30" s="13">
        <v>10.243378304208576</v>
      </c>
      <c r="F30" s="32">
        <v>1490184.2</v>
      </c>
      <c r="G30" s="32">
        <v>201707.02406999998</v>
      </c>
      <c r="H30" s="13">
        <f t="shared" si="1"/>
        <v>13.535710824876549</v>
      </c>
    </row>
    <row r="31" spans="1:8" x14ac:dyDescent="0.2">
      <c r="A31" s="34" t="s">
        <v>44</v>
      </c>
      <c r="B31" s="15" t="s">
        <v>45</v>
      </c>
      <c r="C31" s="31">
        <v>10847785.681720002</v>
      </c>
      <c r="D31" s="31">
        <v>1312458.61778</v>
      </c>
      <c r="E31" s="13">
        <v>12.098861982419802</v>
      </c>
      <c r="F31" s="32">
        <v>12017523.672389999</v>
      </c>
      <c r="G31" s="32">
        <v>1648708.7701300001</v>
      </c>
      <c r="H31" s="13">
        <f t="shared" si="1"/>
        <v>13.719205512512305</v>
      </c>
    </row>
    <row r="32" spans="1:8" x14ac:dyDescent="0.2">
      <c r="A32" s="34" t="s">
        <v>46</v>
      </c>
      <c r="B32" s="15" t="s">
        <v>47</v>
      </c>
      <c r="C32" s="31">
        <v>943592.74164000002</v>
      </c>
      <c r="D32" s="31">
        <v>220744.21415000001</v>
      </c>
      <c r="E32" s="13">
        <v>23.394013583268794</v>
      </c>
      <c r="F32" s="32">
        <v>1127127.6071600001</v>
      </c>
      <c r="G32" s="32">
        <v>86859.8609</v>
      </c>
      <c r="H32" s="13">
        <f t="shared" si="1"/>
        <v>7.7063023164572266</v>
      </c>
    </row>
    <row r="33" spans="1:9" x14ac:dyDescent="0.2">
      <c r="A33" s="27" t="s">
        <v>48</v>
      </c>
      <c r="B33" s="7" t="s">
        <v>49</v>
      </c>
      <c r="C33" s="28">
        <v>15430363.047799999</v>
      </c>
      <c r="D33" s="28">
        <v>2008655.7302899999</v>
      </c>
      <c r="E33" s="9">
        <v>13.017553275108366</v>
      </c>
      <c r="F33" s="29">
        <v>19255024.286060002</v>
      </c>
      <c r="G33" s="29">
        <v>1888838.9741400001</v>
      </c>
      <c r="H33" s="9">
        <f t="shared" si="1"/>
        <v>9.8095901935966747</v>
      </c>
    </row>
    <row r="34" spans="1:9" x14ac:dyDescent="0.2">
      <c r="A34" s="27" t="s">
        <v>50</v>
      </c>
      <c r="B34" s="7" t="s">
        <v>51</v>
      </c>
      <c r="C34" s="28">
        <v>325433.44487999997</v>
      </c>
      <c r="D34" s="28">
        <v>27581.340550000001</v>
      </c>
      <c r="E34" s="9">
        <v>8.4752630634415329</v>
      </c>
      <c r="F34" s="29">
        <v>495255.42444999999</v>
      </c>
      <c r="G34" s="29">
        <v>43017.553359999998</v>
      </c>
      <c r="H34" s="9">
        <f t="shared" si="1"/>
        <v>8.6859328007911536</v>
      </c>
    </row>
    <row r="35" spans="1:9" x14ac:dyDescent="0.2">
      <c r="A35" s="27" t="s">
        <v>52</v>
      </c>
      <c r="B35" s="7" t="s">
        <v>53</v>
      </c>
      <c r="C35" s="37">
        <v>39660311.149230003</v>
      </c>
      <c r="D35" s="25">
        <v>7939530.8475299999</v>
      </c>
      <c r="E35" s="9">
        <v>20.018831465179122</v>
      </c>
      <c r="F35" s="29">
        <v>45450891.254749998</v>
      </c>
      <c r="G35" s="29">
        <v>8954115.4522600006</v>
      </c>
      <c r="H35" s="9">
        <f>G35/F35*100</f>
        <v>19.700637776435727</v>
      </c>
    </row>
    <row r="36" spans="1:9" x14ac:dyDescent="0.2">
      <c r="A36" s="27" t="s">
        <v>54</v>
      </c>
      <c r="B36" s="7" t="s">
        <v>55</v>
      </c>
      <c r="C36" s="28">
        <v>6734017.87359</v>
      </c>
      <c r="D36" s="28">
        <v>1277632.4460799999</v>
      </c>
      <c r="E36" s="9">
        <v>18.97281043893155</v>
      </c>
      <c r="F36" s="37">
        <v>7266443.4245200008</v>
      </c>
      <c r="G36" s="25">
        <v>1171894.32978</v>
      </c>
      <c r="H36" s="9">
        <f>G36/F36*100</f>
        <v>16.127481648388557</v>
      </c>
    </row>
    <row r="37" spans="1:9" x14ac:dyDescent="0.2">
      <c r="A37" s="27" t="s">
        <v>56</v>
      </c>
      <c r="B37" s="7" t="s">
        <v>57</v>
      </c>
      <c r="C37" s="28">
        <v>14647230</v>
      </c>
      <c r="D37" s="28">
        <v>3326803.8365799999</v>
      </c>
      <c r="E37" s="9">
        <v>22.71285312362815</v>
      </c>
      <c r="F37" s="29">
        <v>15864206.096000001</v>
      </c>
      <c r="G37" s="29">
        <v>3872885.7639299999</v>
      </c>
      <c r="H37" s="9">
        <f>G37/F37*100</f>
        <v>24.412729767211665</v>
      </c>
    </row>
    <row r="38" spans="1:9" x14ac:dyDescent="0.2">
      <c r="A38" s="27" t="s">
        <v>58</v>
      </c>
      <c r="B38" s="7" t="s">
        <v>59</v>
      </c>
      <c r="C38" s="28">
        <v>24382055.67089</v>
      </c>
      <c r="D38" s="28">
        <v>5603067.1979399994</v>
      </c>
      <c r="E38" s="9">
        <v>22.980290397046225</v>
      </c>
      <c r="F38" s="29">
        <v>28357539.674419999</v>
      </c>
      <c r="G38" s="29">
        <v>6542495.55339</v>
      </c>
      <c r="H38" s="9">
        <f>G38/F38*100</f>
        <v>23.071449880723176</v>
      </c>
    </row>
    <row r="39" spans="1:9" x14ac:dyDescent="0.2">
      <c r="A39" s="27" t="s">
        <v>60</v>
      </c>
      <c r="B39" s="7" t="s">
        <v>61</v>
      </c>
      <c r="C39" s="28">
        <v>3297720.3132600002</v>
      </c>
      <c r="D39" s="28">
        <v>369700.73518000002</v>
      </c>
      <c r="E39" s="9">
        <v>11.210797158674989</v>
      </c>
      <c r="F39" s="29">
        <v>4009723.87898</v>
      </c>
      <c r="G39" s="29">
        <v>523394.06659</v>
      </c>
      <c r="H39" s="9">
        <f t="shared" si="1"/>
        <v>13.053119925134144</v>
      </c>
    </row>
    <row r="40" spans="1:9" x14ac:dyDescent="0.2">
      <c r="A40" s="27" t="s">
        <v>62</v>
      </c>
      <c r="B40" s="7" t="s">
        <v>63</v>
      </c>
      <c r="C40" s="28">
        <v>257183.65536</v>
      </c>
      <c r="D40" s="28">
        <v>114793.64284999999</v>
      </c>
      <c r="E40" s="9">
        <v>44.634890459626753</v>
      </c>
      <c r="F40" s="29">
        <v>378766.05576999998</v>
      </c>
      <c r="G40" s="29">
        <v>194553.7389</v>
      </c>
      <c r="H40" s="9">
        <f t="shared" si="1"/>
        <v>51.365146357819313</v>
      </c>
    </row>
    <row r="41" spans="1:9" x14ac:dyDescent="0.2">
      <c r="A41" s="27"/>
      <c r="B41" s="7" t="s">
        <v>64</v>
      </c>
      <c r="C41" s="9">
        <v>88978518.662330002</v>
      </c>
      <c r="D41" s="9">
        <v>18631528.706159998</v>
      </c>
      <c r="E41" s="9">
        <v>20.939355910010054</v>
      </c>
      <c r="F41" s="26">
        <f>F35+F36+F37+F38+F39+F40</f>
        <v>101327570.38443999</v>
      </c>
      <c r="G41" s="26">
        <f>G35+G36+G37+G38+G39+G40</f>
        <v>21259338.904849999</v>
      </c>
      <c r="H41" s="9">
        <f t="shared" si="1"/>
        <v>20.980803964993335</v>
      </c>
    </row>
    <row r="42" spans="1:9" x14ac:dyDescent="0.2">
      <c r="A42" s="38" t="s">
        <v>65</v>
      </c>
      <c r="B42" s="39" t="s">
        <v>66</v>
      </c>
      <c r="C42" s="29">
        <v>95721.070470000006</v>
      </c>
      <c r="D42" s="29">
        <v>5543.5663199999999</v>
      </c>
      <c r="E42" s="26">
        <v>5.7913751828939395</v>
      </c>
      <c r="F42" s="29">
        <v>34434.238649999999</v>
      </c>
      <c r="G42" s="29">
        <v>3882.95</v>
      </c>
      <c r="H42" s="9">
        <f t="shared" si="1"/>
        <v>11.276421818026751</v>
      </c>
    </row>
    <row r="43" spans="1:9" x14ac:dyDescent="0.2">
      <c r="A43" s="27" t="s">
        <v>67</v>
      </c>
      <c r="B43" s="7" t="s">
        <v>68</v>
      </c>
      <c r="C43" s="28">
        <v>515739.97451999999</v>
      </c>
      <c r="D43" s="28">
        <v>409</v>
      </c>
      <c r="E43" s="9">
        <v>7.9303528949962995E-2</v>
      </c>
      <c r="F43" s="29">
        <v>1085443.5937900001</v>
      </c>
      <c r="G43" s="29">
        <v>0</v>
      </c>
      <c r="H43" s="9">
        <f t="shared" si="1"/>
        <v>0</v>
      </c>
    </row>
    <row r="44" spans="1:9" s="3" customFormat="1" x14ac:dyDescent="0.2">
      <c r="A44" s="27"/>
      <c r="B44" s="7" t="s">
        <v>69</v>
      </c>
      <c r="C44" s="28">
        <v>-9979988.2589500099</v>
      </c>
      <c r="D44" s="28">
        <v>4723123.2593900003</v>
      </c>
      <c r="E44" s="9"/>
      <c r="F44" s="29">
        <f>-F46</f>
        <v>-11569628.4</v>
      </c>
      <c r="G44" s="29">
        <f>G9-G18</f>
        <v>9194586.5983900018</v>
      </c>
      <c r="H44" s="9"/>
    </row>
    <row r="45" spans="1:9" x14ac:dyDescent="0.2">
      <c r="A45" s="27"/>
      <c r="B45" s="7"/>
      <c r="C45" s="9"/>
      <c r="D45" s="9"/>
      <c r="E45" s="9"/>
      <c r="F45" s="40"/>
      <c r="G45" s="40"/>
      <c r="H45" s="9"/>
    </row>
    <row r="46" spans="1:9" x14ac:dyDescent="0.2">
      <c r="A46" s="34"/>
      <c r="B46" s="7" t="s">
        <v>70</v>
      </c>
      <c r="C46" s="9">
        <v>9979988.2999999989</v>
      </c>
      <c r="D46" s="9">
        <v>-4723123.3000000007</v>
      </c>
      <c r="E46" s="9"/>
      <c r="F46" s="9">
        <f>SUM(F47:F55)</f>
        <v>11569628.4</v>
      </c>
      <c r="G46" s="9">
        <f>SUM(G47:G56)</f>
        <v>-9194586.5999999996</v>
      </c>
      <c r="H46" s="9"/>
    </row>
    <row r="47" spans="1:9" x14ac:dyDescent="0.2">
      <c r="A47" s="30"/>
      <c r="B47" s="41" t="s">
        <v>71</v>
      </c>
      <c r="C47" s="13">
        <v>-55000</v>
      </c>
      <c r="D47" s="13">
        <v>0</v>
      </c>
      <c r="E47" s="13"/>
      <c r="F47" s="42">
        <v>-27500</v>
      </c>
      <c r="G47" s="42">
        <v>0</v>
      </c>
      <c r="H47" s="42"/>
      <c r="I47" s="43"/>
    </row>
    <row r="48" spans="1:9" x14ac:dyDescent="0.2">
      <c r="A48" s="30"/>
      <c r="B48" s="41" t="s">
        <v>72</v>
      </c>
      <c r="C48" s="13">
        <v>898643.9</v>
      </c>
      <c r="D48" s="13">
        <v>-1000</v>
      </c>
      <c r="E48" s="13"/>
      <c r="F48" s="42">
        <v>721998.8</v>
      </c>
      <c r="G48" s="42">
        <v>-102270</v>
      </c>
      <c r="H48" s="42"/>
      <c r="I48" s="43"/>
    </row>
    <row r="49" spans="1:9" ht="15" customHeight="1" x14ac:dyDescent="0.2">
      <c r="A49" s="30"/>
      <c r="B49" s="41" t="s">
        <v>73</v>
      </c>
      <c r="C49" s="13">
        <v>-1460450.8</v>
      </c>
      <c r="D49" s="13">
        <v>0</v>
      </c>
      <c r="E49" s="13"/>
      <c r="F49" s="42">
        <v>-167798.39999999999</v>
      </c>
      <c r="G49" s="42">
        <v>0</v>
      </c>
      <c r="H49" s="42"/>
      <c r="I49" s="43"/>
    </row>
    <row r="50" spans="1:9" x14ac:dyDescent="0.2">
      <c r="A50" s="30"/>
      <c r="B50" s="41" t="s">
        <v>74</v>
      </c>
      <c r="C50" s="13">
        <v>10732138.199999999</v>
      </c>
      <c r="D50" s="13">
        <v>-8250077.2000000002</v>
      </c>
      <c r="E50" s="13"/>
      <c r="F50" s="42">
        <v>11176197.1</v>
      </c>
      <c r="G50" s="42">
        <v>-13700614</v>
      </c>
      <c r="H50" s="42"/>
      <c r="I50" s="43"/>
    </row>
    <row r="51" spans="1:9" ht="17.25" customHeight="1" x14ac:dyDescent="0.2">
      <c r="A51" s="30"/>
      <c r="B51" s="41" t="s">
        <v>75</v>
      </c>
      <c r="C51" s="13">
        <v>0</v>
      </c>
      <c r="D51" s="13">
        <v>0</v>
      </c>
      <c r="E51" s="13"/>
      <c r="F51" s="42">
        <v>10000</v>
      </c>
      <c r="G51" s="42">
        <v>0</v>
      </c>
      <c r="H51" s="42"/>
      <c r="I51" s="43"/>
    </row>
    <row r="52" spans="1:9" ht="17.25" customHeight="1" x14ac:dyDescent="0.2">
      <c r="A52" s="30"/>
      <c r="B52" s="41" t="s">
        <v>76</v>
      </c>
      <c r="C52" s="13">
        <v>10000</v>
      </c>
      <c r="D52" s="13">
        <v>0</v>
      </c>
      <c r="E52" s="13"/>
      <c r="F52" s="42">
        <v>0</v>
      </c>
      <c r="G52" s="42">
        <v>0</v>
      </c>
      <c r="H52" s="42"/>
      <c r="I52" s="43"/>
    </row>
    <row r="53" spans="1:9" ht="15.75" customHeight="1" x14ac:dyDescent="0.2">
      <c r="A53" s="30"/>
      <c r="B53" s="41" t="s">
        <v>77</v>
      </c>
      <c r="C53" s="35">
        <v>-298114.90000000002</v>
      </c>
      <c r="D53" s="35">
        <v>0</v>
      </c>
      <c r="E53" s="13"/>
      <c r="F53" s="42">
        <v>-275371</v>
      </c>
      <c r="G53" s="42">
        <v>0</v>
      </c>
      <c r="H53" s="42"/>
      <c r="I53" s="43"/>
    </row>
    <row r="54" spans="1:9" ht="15.75" customHeight="1" x14ac:dyDescent="0.2">
      <c r="A54" s="30"/>
      <c r="B54" s="41" t="s">
        <v>78</v>
      </c>
      <c r="C54" s="13">
        <v>40837</v>
      </c>
      <c r="D54" s="13">
        <v>90</v>
      </c>
      <c r="E54" s="13"/>
      <c r="F54" s="42">
        <v>51836.9</v>
      </c>
      <c r="G54" s="42">
        <v>6.4</v>
      </c>
      <c r="H54" s="42"/>
      <c r="I54" s="43"/>
    </row>
    <row r="55" spans="1:9" ht="15.75" customHeight="1" x14ac:dyDescent="0.2">
      <c r="A55" s="44"/>
      <c r="B55" s="45" t="s">
        <v>79</v>
      </c>
      <c r="C55" s="13">
        <v>111934.9</v>
      </c>
      <c r="D55" s="13">
        <v>900</v>
      </c>
      <c r="E55" s="13"/>
      <c r="F55" s="42">
        <v>80265</v>
      </c>
      <c r="G55" s="42">
        <v>900</v>
      </c>
      <c r="H55" s="42"/>
      <c r="I55" s="43"/>
    </row>
    <row r="56" spans="1:9" ht="15.75" customHeight="1" x14ac:dyDescent="0.2">
      <c r="A56" s="44"/>
      <c r="B56" s="45" t="s">
        <v>80</v>
      </c>
      <c r="C56" s="42">
        <v>0</v>
      </c>
      <c r="D56" s="42">
        <v>3526963.9</v>
      </c>
      <c r="E56" s="42"/>
      <c r="F56" s="42">
        <v>0</v>
      </c>
      <c r="G56" s="42">
        <v>4607391</v>
      </c>
      <c r="H56" s="42"/>
      <c r="I56" s="43"/>
    </row>
    <row r="57" spans="1:9" ht="14.25" customHeight="1" x14ac:dyDescent="0.2">
      <c r="A57" s="46"/>
      <c r="B57" s="47"/>
      <c r="C57" s="48"/>
      <c r="D57" s="48"/>
      <c r="E57" s="48"/>
      <c r="F57" s="49"/>
      <c r="G57" s="49"/>
      <c r="H57" s="48"/>
      <c r="I57" s="43"/>
    </row>
    <row r="58" spans="1:9" ht="15.75" customHeight="1" x14ac:dyDescent="0.2">
      <c r="A58" s="50"/>
      <c r="B58" s="51" t="s">
        <v>81</v>
      </c>
      <c r="C58" s="52"/>
      <c r="D58" s="42">
        <v>6133077.5</v>
      </c>
      <c r="E58" s="26"/>
      <c r="F58" s="53"/>
      <c r="G58" s="33">
        <f>3926344116.68/1000</f>
        <v>3926344.11668</v>
      </c>
      <c r="H58" s="9"/>
      <c r="I58" s="43"/>
    </row>
    <row r="59" spans="1:9" ht="15.75" customHeight="1" x14ac:dyDescent="0.2">
      <c r="A59" s="50"/>
      <c r="B59" s="54" t="s">
        <v>82</v>
      </c>
      <c r="C59" s="52"/>
      <c r="D59" s="33">
        <v>4.8956139969357677</v>
      </c>
      <c r="E59" s="26"/>
      <c r="F59" s="53"/>
      <c r="G59" s="33">
        <f>G58/F10*100</f>
        <v>2.7580608884972322</v>
      </c>
      <c r="H59" s="13"/>
      <c r="I59" s="43"/>
    </row>
    <row r="60" spans="1:9" ht="15.75" customHeight="1" x14ac:dyDescent="0.2">
      <c r="A60" s="50"/>
      <c r="B60" s="54" t="s">
        <v>83</v>
      </c>
      <c r="C60" s="52"/>
      <c r="D60" s="48">
        <v>182100</v>
      </c>
      <c r="E60" s="33"/>
      <c r="F60" s="55"/>
      <c r="G60" s="33">
        <f>105893000/1000</f>
        <v>105893</v>
      </c>
      <c r="H60" s="13"/>
      <c r="I60" s="43"/>
    </row>
    <row r="61" spans="1:9" ht="15.75" customHeight="1" x14ac:dyDescent="0.2">
      <c r="A61" s="50"/>
      <c r="B61" s="54" t="s">
        <v>82</v>
      </c>
      <c r="C61" s="52"/>
      <c r="D61" s="33">
        <v>0.145357906995632</v>
      </c>
      <c r="E61" s="33"/>
      <c r="F61" s="55"/>
      <c r="G61" s="33">
        <f>G60/F10*100</f>
        <v>7.4384550356883669E-2</v>
      </c>
      <c r="H61" s="13"/>
      <c r="I61" s="43"/>
    </row>
  </sheetData>
  <mergeCells count="13">
    <mergeCell ref="G1:H1"/>
    <mergeCell ref="E6:E7"/>
    <mergeCell ref="F6:F7"/>
    <mergeCell ref="G6:G7"/>
    <mergeCell ref="H6:H7"/>
    <mergeCell ref="A2:H2"/>
    <mergeCell ref="A3:H3"/>
    <mergeCell ref="A5:A7"/>
    <mergeCell ref="B5:B7"/>
    <mergeCell ref="C5:E5"/>
    <mergeCell ref="F5:H5"/>
    <mergeCell ref="C6:C7"/>
    <mergeCell ref="D6:D7"/>
  </mergeCells>
  <pageMargins left="0.78740157480314965" right="0.78740157480314965" top="0.78740157480314965" bottom="0.3937007874015748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cp:lastPrinted>2019-04-16T11:56:26Z</cp:lastPrinted>
  <dcterms:created xsi:type="dcterms:W3CDTF">2019-04-16T08:28:42Z</dcterms:created>
  <dcterms:modified xsi:type="dcterms:W3CDTF">2019-04-16T11:56:29Z</dcterms:modified>
</cp:coreProperties>
</file>