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4.2019 " sheetId="1" r:id="rId1"/>
  </sheets>
  <definedNames>
    <definedName name="_xlnm._FilterDatabase" localSheetId="0" hidden="1">'на 01.04.2019 '!$A$2:$H$56</definedName>
  </definedNames>
  <calcPr calcId="145621"/>
</workbook>
</file>

<file path=xl/calcChain.xml><?xml version="1.0" encoding="utf-8"?>
<calcChain xmlns="http://schemas.openxmlformats.org/spreadsheetml/2006/main">
  <c r="G9" i="1" l="1"/>
  <c r="G64" i="1" l="1"/>
  <c r="G61" i="1"/>
  <c r="G62" i="1" s="1"/>
  <c r="G59" i="1"/>
  <c r="G60" i="1" s="1"/>
  <c r="G48" i="1"/>
  <c r="G46" i="1" s="1"/>
  <c r="F48" i="1"/>
  <c r="F46" i="1" s="1"/>
  <c r="D48" i="1"/>
  <c r="C48" i="1"/>
  <c r="H45" i="1"/>
  <c r="E45" i="1"/>
  <c r="H44" i="1"/>
  <c r="E44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D20" i="1"/>
  <c r="C20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F9" i="1"/>
  <c r="D9" i="1"/>
  <c r="C9" i="1"/>
  <c r="E43" i="1" l="1"/>
  <c r="C46" i="1"/>
  <c r="E20" i="1"/>
  <c r="D46" i="1"/>
  <c r="E9" i="1"/>
  <c r="H43" i="1"/>
</calcChain>
</file>

<file path=xl/sharedStrings.xml><?xml version="1.0" encoding="utf-8"?>
<sst xmlns="http://schemas.openxmlformats.org/spreadsheetml/2006/main" count="92" uniqueCount="88">
  <si>
    <t>Информация об исполнении областного бюджета Ленинградской области на 01.04.2019.</t>
  </si>
  <si>
    <t>(по данным месячного отчета)</t>
  </si>
  <si>
    <t>Раздел, подраздел</t>
  </si>
  <si>
    <t>Наименование раздела, подраздела</t>
  </si>
  <si>
    <t>на 01.04.2018.</t>
  </si>
  <si>
    <t>на 01.04.2019.</t>
  </si>
  <si>
    <t>Назначено на год</t>
  </si>
  <si>
    <t>Исполнено</t>
  </si>
  <si>
    <t>% исполнения плана года</t>
  </si>
  <si>
    <t>5=4/3*100</t>
  </si>
  <si>
    <t>8=7/6*100</t>
  </si>
  <si>
    <t>ДОХОДЫ (всего), в том числе:</t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</si>
  <si>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</si>
  <si>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</si>
  <si>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</si>
  <si>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</si>
  <si>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</si>
  <si>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</si>
  <si>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</si>
  <si>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</si>
  <si>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</si>
  <si>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</si>
  <si>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</si>
  <si>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</si>
  <si>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</si>
  <si>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</si>
  <si>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</si>
  <si>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</si>
  <si>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</si>
  <si>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</si>
  <si>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</si>
  <si>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</si>
  <si>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</si>
  <si>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</si>
  <si>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</si>
  <si>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</si>
  <si>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</si>
  <si>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</si>
  <si>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</si>
  <si>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</si>
  <si>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</si>
  <si>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</si>
  <si>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</si>
  <si>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</si>
  <si>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</si>
  <si>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</si>
  <si>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</si>
  <si>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</si>
  <si>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</si>
  <si>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</si>
  <si>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</si>
  <si>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</si>
  <si>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</si>
  <si>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</si>
  <si>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</si>
  <si>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</si>
  <si>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</si>
  <si>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</si>
  <si>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</si>
  <si>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</si>
  <si>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</si>
  <si>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</si>
  <si>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</si>
  <si>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</si>
  <si>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</si>
  <si>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</si>
  <si>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</si>
  <si>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</si>
  <si>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</si>
  <si>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</si>
  <si>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</si>
  <si>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</si>
  <si>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</si>
  <si>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</si>
  <si>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</si>
  <si>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</si>
  <si>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</si>
  <si>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Курсовая разница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</si>
  <si>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</si>
  <si>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</si>
  <si>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</si>
  <si>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Операции по управлению остатками средств на единых счетах бюджетов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</si>
  <si>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</si>
  <si>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</si>
  <si>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</si>
  <si>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</si>
  <si>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1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</si>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</sst>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8"/>
      <name val="Helv"/>
      <charset val="204"/>
    </font>
    <font>
      <sz val="8"/>
      <name val="Helv"/>
      <charset val="204"/>
    </font>
    <font>
      <b/>
      <sz val="12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1" fillId="0" borderId="0"/>
    <xf numFmtId="4" fontId="24" fillId="0" borderId="8">
      <alignment horizontal="right"/>
    </xf>
    <xf numFmtId="0" fontId="1" fillId="0" borderId="0"/>
  </cellStyleXfs>
  <cellXfs count="7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shrinkToFit="1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center"/>
    </xf>
    <xf numFmtId="164" fontId="12" fillId="0" borderId="7" xfId="2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164" fontId="13" fillId="0" borderId="7" xfId="1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top" wrapText="1" shrinkToFit="1"/>
    </xf>
    <xf numFmtId="49" fontId="5" fillId="0" borderId="7" xfId="0" applyNumberFormat="1" applyFont="1" applyBorder="1" applyAlignment="1">
      <alignment horizontal="left" vertical="top" wrapText="1" shrinkToFit="1"/>
    </xf>
    <xf numFmtId="164" fontId="12" fillId="0" borderId="7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top" wrapText="1" shrinkToFit="1"/>
    </xf>
    <xf numFmtId="164" fontId="16" fillId="0" borderId="7" xfId="1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 shrinkToFi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 shrinkToFit="1"/>
    </xf>
    <xf numFmtId="164" fontId="1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shrinkToFit="1"/>
    </xf>
    <xf numFmtId="164" fontId="13" fillId="0" borderId="7" xfId="0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164" fontId="17" fillId="0" borderId="7" xfId="0" applyNumberFormat="1" applyFont="1" applyBorder="1" applyAlignment="1">
      <alignment horizontal="center" vertical="center" shrinkToFit="1"/>
    </xf>
    <xf numFmtId="0" fontId="10" fillId="0" borderId="0" xfId="0" applyFont="1"/>
    <xf numFmtId="164" fontId="8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top" wrapText="1" shrinkToFit="1"/>
    </xf>
    <xf numFmtId="0" fontId="13" fillId="0" borderId="0" xfId="0" applyFont="1"/>
    <xf numFmtId="49" fontId="18" fillId="0" borderId="7" xfId="0" applyNumberFormat="1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left" vertical="top" wrapText="1" shrinkToFit="1"/>
    </xf>
    <xf numFmtId="164" fontId="19" fillId="0" borderId="7" xfId="0" applyNumberFormat="1" applyFont="1" applyBorder="1" applyAlignment="1">
      <alignment horizontal="center" vertical="center" shrinkToFit="1"/>
    </xf>
    <xf numFmtId="0" fontId="20" fillId="0" borderId="0" xfId="0" applyFont="1"/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164" fontId="13" fillId="0" borderId="0" xfId="0" applyNumberFormat="1" applyFont="1" applyBorder="1" applyAlignment="1">
      <alignment horizontal="center" vertical="center" shrinkToFit="1"/>
    </xf>
    <xf numFmtId="164" fontId="16" fillId="0" borderId="0" xfId="0" applyNumberFormat="1" applyFont="1" applyBorder="1" applyAlignment="1">
      <alignment horizontal="center" vertical="center" shrinkToFit="1"/>
    </xf>
    <xf numFmtId="0" fontId="17" fillId="0" borderId="7" xfId="0" applyFont="1" applyBorder="1" applyAlignment="1">
      <alignment vertical="top" shrinkToFit="1"/>
    </xf>
    <xf numFmtId="164" fontId="21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164" fontId="22" fillId="0" borderId="7" xfId="0" applyNumberFormat="1" applyFont="1" applyBorder="1" applyAlignment="1">
      <alignment horizontal="center" vertical="center" shrinkToFit="1"/>
    </xf>
    <xf numFmtId="164" fontId="23" fillId="0" borderId="7" xfId="0" applyNumberFormat="1" applyFont="1" applyBorder="1" applyAlignment="1">
      <alignment horizontal="center" vertical="center" shrinkToFit="1"/>
    </xf>
    <xf numFmtId="164" fontId="23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</cellXfs>
  <cellStyles count="6">
    <cellStyle name="_Книга1" xfId="3"/>
    <cellStyle name="xl105" xfId="4"/>
    <cellStyle name="Обычный" xfId="0" builtinId="0"/>
    <cellStyle name="Обычный 4" xfId="5"/>
    <cellStyle name="Обычный_на 01.03.09г" xfId="1"/>
    <cellStyle name="Обычный_на 01.09.2010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4"/>
  <sheetViews>
    <sheetView tabSelected="1" zoomScale="90" zoomScaleNormal="90" workbookViewId="0">
      <selection activeCell="J15" sqref="J15"/>
    </sheetView>
  </sheetViews>
  <sheetFormatPr defaultRowHeight="12.75" x14ac:dyDescent="0.2"/>
  <cols>
    <col min="1" max="1" width="12.6640625" style="4" customWidth="1"/>
    <col min="2" max="2" width="128.6640625" style="1" customWidth="1"/>
    <col min="3" max="3" width="21.6640625" style="4" customWidth="1"/>
    <col min="4" max="4" width="21.83203125" style="4" customWidth="1"/>
    <col min="5" max="5" width="16.6640625" style="4" customWidth="1"/>
    <col min="6" max="6" width="24.1640625" style="4" customWidth="1"/>
    <col min="7" max="7" width="21" style="4" customWidth="1"/>
    <col min="8" max="8" width="16.6640625" style="4" customWidth="1"/>
    <col min="9" max="9" width="9.33203125" style="1"/>
    <col min="10" max="10" width="20.6640625" style="1" customWidth="1"/>
    <col min="11" max="16384" width="9.33203125" style="1"/>
  </cols>
  <sheetData>
    <row r="1" spans="1:10" ht="15.75" customHeight="1" x14ac:dyDescent="0.2">
      <c r="G1" s="77" t="s">
        <v>86</v>
      </c>
      <c r="H1" s="77"/>
    </row>
    <row r="2" spans="1:10" ht="15.75" x14ac:dyDescent="0.2">
      <c r="A2" s="69" t="s">
        <v>0</v>
      </c>
      <c r="B2" s="69"/>
      <c r="C2" s="69"/>
      <c r="D2" s="69"/>
      <c r="E2" s="69"/>
      <c r="F2" s="69"/>
      <c r="G2" s="69"/>
      <c r="H2" s="69"/>
    </row>
    <row r="3" spans="1:10" x14ac:dyDescent="0.2">
      <c r="A3" s="70" t="s">
        <v>1</v>
      </c>
      <c r="B3" s="70"/>
      <c r="C3" s="70"/>
      <c r="D3" s="70"/>
      <c r="E3" s="70"/>
      <c r="F3" s="70"/>
      <c r="G3" s="70"/>
      <c r="H3" s="70"/>
    </row>
    <row r="4" spans="1:10" x14ac:dyDescent="0.2">
      <c r="A4" s="2"/>
      <c r="C4" s="3"/>
      <c r="D4" s="3"/>
      <c r="E4" s="1"/>
      <c r="H4" s="63" t="s">
        <v>87</v>
      </c>
    </row>
    <row r="5" spans="1:10" s="4" customFormat="1" ht="12.75" customHeight="1" x14ac:dyDescent="0.15">
      <c r="A5" s="71" t="s">
        <v>2</v>
      </c>
      <c r="B5" s="71" t="s">
        <v>3</v>
      </c>
      <c r="C5" s="74" t="s">
        <v>4</v>
      </c>
      <c r="D5" s="75"/>
      <c r="E5" s="76"/>
      <c r="F5" s="74" t="s">
        <v>5</v>
      </c>
      <c r="G5" s="75"/>
      <c r="H5" s="76"/>
    </row>
    <row r="6" spans="1:10" s="4" customFormat="1" ht="12.75" customHeight="1" x14ac:dyDescent="0.15">
      <c r="A6" s="72"/>
      <c r="B6" s="72"/>
      <c r="C6" s="67" t="s">
        <v>6</v>
      </c>
      <c r="D6" s="67" t="s">
        <v>7</v>
      </c>
      <c r="E6" s="65" t="s">
        <v>8</v>
      </c>
      <c r="F6" s="67" t="s">
        <v>6</v>
      </c>
      <c r="G6" s="67" t="s">
        <v>7</v>
      </c>
      <c r="H6" s="65" t="s">
        <v>8</v>
      </c>
    </row>
    <row r="7" spans="1:10" s="4" customFormat="1" ht="13.5" customHeight="1" x14ac:dyDescent="0.15">
      <c r="A7" s="73"/>
      <c r="B7" s="73"/>
      <c r="C7" s="68"/>
      <c r="D7" s="68"/>
      <c r="E7" s="66"/>
      <c r="F7" s="68"/>
      <c r="G7" s="68"/>
      <c r="H7" s="66"/>
    </row>
    <row r="8" spans="1:10" s="4" customFormat="1" ht="13.5" customHeight="1" x14ac:dyDescent="0.15">
      <c r="A8" s="5">
        <v>1</v>
      </c>
      <c r="B8" s="5">
        <v>2</v>
      </c>
      <c r="C8" s="6">
        <v>3</v>
      </c>
      <c r="D8" s="6">
        <v>4</v>
      </c>
      <c r="E8" s="6" t="s">
        <v>9</v>
      </c>
      <c r="F8" s="6">
        <v>6</v>
      </c>
      <c r="G8" s="6">
        <v>7</v>
      </c>
      <c r="H8" s="6" t="s">
        <v>10</v>
      </c>
    </row>
    <row r="9" spans="1:10" x14ac:dyDescent="0.2">
      <c r="A9" s="7"/>
      <c r="B9" s="8" t="s">
        <v>11</v>
      </c>
      <c r="C9" s="9">
        <f>C10+C15</f>
        <v>104023922.59999999</v>
      </c>
      <c r="D9" s="9">
        <f>D10+D15</f>
        <v>25443389.199999999</v>
      </c>
      <c r="E9" s="10">
        <f>D9/C9*100</f>
        <v>24.459171086863051</v>
      </c>
      <c r="F9" s="11">
        <f>F10+F15</f>
        <v>120581395.81999999</v>
      </c>
      <c r="G9" s="11">
        <f>G10+G15</f>
        <v>32708508.899999999</v>
      </c>
      <c r="H9" s="12">
        <f t="shared" ref="H9:H16" si="0">G9/F9*100</f>
        <v>27.125667834220629</v>
      </c>
      <c r="J9" s="64"/>
    </row>
    <row r="10" spans="1:10" x14ac:dyDescent="0.2">
      <c r="A10" s="7"/>
      <c r="B10" s="13" t="s">
        <v>12</v>
      </c>
      <c r="C10" s="14">
        <v>96784999.799999997</v>
      </c>
      <c r="D10" s="15">
        <v>23480460.300000001</v>
      </c>
      <c r="E10" s="16">
        <f t="shared" ref="E10:E16" si="1">D10/C10*100</f>
        <v>24.260433278422138</v>
      </c>
      <c r="F10" s="17">
        <v>111673846.8</v>
      </c>
      <c r="G10" s="17">
        <v>30872837.399999999</v>
      </c>
      <c r="H10" s="18">
        <f t="shared" si="0"/>
        <v>27.645539474691045</v>
      </c>
      <c r="J10" s="64"/>
    </row>
    <row r="11" spans="1:10" x14ac:dyDescent="0.2">
      <c r="A11" s="7"/>
      <c r="B11" s="19" t="s">
        <v>13</v>
      </c>
      <c r="C11" s="15">
        <v>42634115.200000003</v>
      </c>
      <c r="D11" s="16">
        <v>12687968.189999999</v>
      </c>
      <c r="E11" s="16">
        <f t="shared" si="1"/>
        <v>29.760130192639718</v>
      </c>
      <c r="F11" s="17">
        <v>49759381.100000001</v>
      </c>
      <c r="G11" s="17">
        <v>16787891.109999999</v>
      </c>
      <c r="H11" s="18">
        <f t="shared" si="0"/>
        <v>33.738142916733345</v>
      </c>
    </row>
    <row r="12" spans="1:10" x14ac:dyDescent="0.2">
      <c r="A12" s="7"/>
      <c r="B12" s="20" t="s">
        <v>14</v>
      </c>
      <c r="C12" s="21">
        <v>25089039</v>
      </c>
      <c r="D12" s="15">
        <v>5844399.3099999996</v>
      </c>
      <c r="E12" s="16">
        <f t="shared" si="1"/>
        <v>23.294632010416976</v>
      </c>
      <c r="F12" s="17">
        <v>28773964</v>
      </c>
      <c r="G12" s="17">
        <v>6397810.6500000004</v>
      </c>
      <c r="H12" s="18">
        <f t="shared" si="0"/>
        <v>22.234721118021834</v>
      </c>
    </row>
    <row r="13" spans="1:10" x14ac:dyDescent="0.2">
      <c r="A13" s="7"/>
      <c r="B13" s="20" t="s">
        <v>15</v>
      </c>
      <c r="C13" s="21">
        <v>20069850</v>
      </c>
      <c r="D13" s="15">
        <v>2297641.4</v>
      </c>
      <c r="E13" s="16">
        <f t="shared" si="1"/>
        <v>11.448224077409646</v>
      </c>
      <c r="F13" s="17">
        <v>22883037</v>
      </c>
      <c r="G13" s="17">
        <v>3207591.68</v>
      </c>
      <c r="H13" s="18">
        <f t="shared" si="0"/>
        <v>14.017333800579006</v>
      </c>
    </row>
    <row r="14" spans="1:10" x14ac:dyDescent="0.2">
      <c r="A14" s="7"/>
      <c r="B14" s="20" t="s">
        <v>16</v>
      </c>
      <c r="C14" s="21">
        <v>6986000</v>
      </c>
      <c r="D14" s="15">
        <v>1755978.66</v>
      </c>
      <c r="E14" s="16">
        <f t="shared" si="1"/>
        <v>25.135680790151731</v>
      </c>
      <c r="F14" s="17">
        <v>7578500</v>
      </c>
      <c r="G14" s="17">
        <v>2325325.2799999998</v>
      </c>
      <c r="H14" s="18">
        <f t="shared" si="0"/>
        <v>30.68318638252952</v>
      </c>
    </row>
    <row r="15" spans="1:10" x14ac:dyDescent="0.2">
      <c r="A15" s="7"/>
      <c r="B15" s="19" t="s">
        <v>17</v>
      </c>
      <c r="C15" s="21">
        <v>7238922.7999999998</v>
      </c>
      <c r="D15" s="15">
        <v>1962928.9</v>
      </c>
      <c r="E15" s="16">
        <f t="shared" si="1"/>
        <v>27.116312112072805</v>
      </c>
      <c r="F15" s="17">
        <v>8907549.0199999996</v>
      </c>
      <c r="G15" s="17">
        <v>1835671.5</v>
      </c>
      <c r="H15" s="18">
        <f t="shared" si="0"/>
        <v>20.608042637524548</v>
      </c>
    </row>
    <row r="16" spans="1:10" x14ac:dyDescent="0.2">
      <c r="A16" s="7"/>
      <c r="B16" s="19" t="s">
        <v>18</v>
      </c>
      <c r="C16" s="21">
        <v>7161752.9800000004</v>
      </c>
      <c r="D16" s="15">
        <v>1237728.95</v>
      </c>
      <c r="E16" s="16">
        <f t="shared" si="1"/>
        <v>17.282485914503017</v>
      </c>
      <c r="F16" s="17">
        <v>8907549.0199999996</v>
      </c>
      <c r="G16" s="17">
        <v>1355666.5</v>
      </c>
      <c r="H16" s="18">
        <f t="shared" si="0"/>
        <v>15.21929878753561</v>
      </c>
    </row>
    <row r="17" spans="1:10" x14ac:dyDescent="0.2">
      <c r="A17" s="7"/>
      <c r="B17" s="19" t="s">
        <v>19</v>
      </c>
      <c r="C17" s="14">
        <v>0</v>
      </c>
      <c r="D17" s="14">
        <v>737699.7</v>
      </c>
      <c r="E17" s="16"/>
      <c r="F17" s="17">
        <v>0</v>
      </c>
      <c r="G17" s="17">
        <v>483921.25</v>
      </c>
      <c r="H17" s="18"/>
    </row>
    <row r="18" spans="1:10" x14ac:dyDescent="0.2">
      <c r="A18" s="7"/>
      <c r="B18" s="22" t="s">
        <v>20</v>
      </c>
      <c r="C18" s="14">
        <v>0</v>
      </c>
      <c r="D18" s="14">
        <v>-24094.73</v>
      </c>
      <c r="E18" s="16"/>
      <c r="F18" s="17">
        <v>0</v>
      </c>
      <c r="G18" s="17">
        <v>-3916.25</v>
      </c>
      <c r="H18" s="18"/>
    </row>
    <row r="19" spans="1:10" x14ac:dyDescent="0.2">
      <c r="A19" s="7"/>
      <c r="B19" s="22"/>
      <c r="C19" s="14"/>
      <c r="D19" s="14"/>
      <c r="E19" s="16"/>
      <c r="F19" s="23"/>
      <c r="G19" s="23"/>
      <c r="H19" s="18"/>
    </row>
    <row r="20" spans="1:10" x14ac:dyDescent="0.2">
      <c r="A20" s="7"/>
      <c r="B20" s="8" t="s">
        <v>21</v>
      </c>
      <c r="C20" s="24">
        <f>C21+C26+C27+C30+C35+C36+C37+C38+C39+C40+C41+C42+C44+C45</f>
        <v>109831022.59999999</v>
      </c>
      <c r="D20" s="24">
        <f>D21+D26+D27+D30+D35+D36+D37+D38+D39+D40+D41+D42+D44+D45</f>
        <v>24260124.199999999</v>
      </c>
      <c r="E20" s="25">
        <f t="shared" ref="E20:E45" si="2">D20/C20*100</f>
        <v>22.088589931784902</v>
      </c>
      <c r="F20" s="26">
        <v>128291518.33</v>
      </c>
      <c r="G20" s="26">
        <v>25392573.09</v>
      </c>
      <c r="H20" s="12">
        <f t="shared" ref="H20:H45" si="3">G20/F20*100</f>
        <v>19.792869724001186</v>
      </c>
      <c r="J20" s="64"/>
    </row>
    <row r="21" spans="1:10" x14ac:dyDescent="0.2">
      <c r="A21" s="27" t="s">
        <v>22</v>
      </c>
      <c r="B21" s="8" t="s">
        <v>23</v>
      </c>
      <c r="C21" s="28">
        <v>6920066.5</v>
      </c>
      <c r="D21" s="28">
        <v>1240904.6000000001</v>
      </c>
      <c r="E21" s="25">
        <f t="shared" si="2"/>
        <v>17.931975075673044</v>
      </c>
      <c r="F21" s="29">
        <v>11085151.42</v>
      </c>
      <c r="G21" s="29">
        <v>1280817.55</v>
      </c>
      <c r="H21" s="12">
        <f t="shared" si="3"/>
        <v>11.554353219651373</v>
      </c>
    </row>
    <row r="22" spans="1:10" ht="15" customHeight="1" x14ac:dyDescent="0.2">
      <c r="A22" s="30" t="s">
        <v>24</v>
      </c>
      <c r="B22" s="13" t="s">
        <v>25</v>
      </c>
      <c r="C22" s="31">
        <v>3201304.1</v>
      </c>
      <c r="D22" s="31">
        <v>640046.4</v>
      </c>
      <c r="E22" s="32">
        <f t="shared" si="2"/>
        <v>19.993302104601685</v>
      </c>
      <c r="F22" s="33">
        <v>3348567.85</v>
      </c>
      <c r="G22" s="33">
        <v>654851.88</v>
      </c>
      <c r="H22" s="18">
        <f t="shared" si="3"/>
        <v>19.556177725352047</v>
      </c>
    </row>
    <row r="23" spans="1:10" x14ac:dyDescent="0.2">
      <c r="A23" s="30" t="s">
        <v>26</v>
      </c>
      <c r="B23" s="19" t="s">
        <v>27</v>
      </c>
      <c r="C23" s="31">
        <v>273842.8</v>
      </c>
      <c r="D23" s="31">
        <v>56009.1</v>
      </c>
      <c r="E23" s="32">
        <f t="shared" si="2"/>
        <v>20.453011727896442</v>
      </c>
      <c r="F23" s="33">
        <v>322767.75</v>
      </c>
      <c r="G23" s="33">
        <v>62288.43</v>
      </c>
      <c r="H23" s="18">
        <f t="shared" si="3"/>
        <v>19.298219850031487</v>
      </c>
    </row>
    <row r="24" spans="1:10" ht="25.5" x14ac:dyDescent="0.2">
      <c r="A24" s="30" t="s">
        <v>28</v>
      </c>
      <c r="B24" s="19" t="s">
        <v>29</v>
      </c>
      <c r="C24" s="31">
        <v>76657.600000000006</v>
      </c>
      <c r="D24" s="31">
        <v>13192.2</v>
      </c>
      <c r="E24" s="32">
        <f t="shared" si="2"/>
        <v>17.209252572478135</v>
      </c>
      <c r="F24" s="33">
        <v>84235.32</v>
      </c>
      <c r="G24" s="33">
        <v>12426.94</v>
      </c>
      <c r="H24" s="18">
        <f t="shared" si="3"/>
        <v>14.752647701700427</v>
      </c>
    </row>
    <row r="25" spans="1:10" ht="15.75" customHeight="1" x14ac:dyDescent="0.2">
      <c r="A25" s="30" t="s">
        <v>30</v>
      </c>
      <c r="B25" s="19" t="s">
        <v>31</v>
      </c>
      <c r="C25" s="31">
        <v>83551</v>
      </c>
      <c r="D25" s="31">
        <v>13392</v>
      </c>
      <c r="E25" s="32">
        <f t="shared" si="2"/>
        <v>16.028533470574857</v>
      </c>
      <c r="F25" s="33">
        <v>95693</v>
      </c>
      <c r="G25" s="33">
        <v>14819.29</v>
      </c>
      <c r="H25" s="18">
        <f t="shared" si="3"/>
        <v>15.486284263216746</v>
      </c>
    </row>
    <row r="26" spans="1:10" ht="13.5" customHeight="1" x14ac:dyDescent="0.2">
      <c r="A26" s="27" t="s">
        <v>32</v>
      </c>
      <c r="B26" s="8" t="s">
        <v>33</v>
      </c>
      <c r="C26" s="34">
        <v>67896.2</v>
      </c>
      <c r="D26" s="34">
        <v>16974.099999999999</v>
      </c>
      <c r="E26" s="25">
        <f t="shared" si="2"/>
        <v>25.000073641823846</v>
      </c>
      <c r="F26" s="11">
        <v>74243.199999999997</v>
      </c>
      <c r="G26" s="11">
        <v>18560.8</v>
      </c>
      <c r="H26" s="12">
        <f t="shared" si="3"/>
        <v>25</v>
      </c>
    </row>
    <row r="27" spans="1:10" ht="18" customHeight="1" x14ac:dyDescent="0.2">
      <c r="A27" s="27" t="s">
        <v>34</v>
      </c>
      <c r="B27" s="8" t="s">
        <v>35</v>
      </c>
      <c r="C27" s="28">
        <v>2120347.2999999998</v>
      </c>
      <c r="D27" s="28">
        <v>398218.7</v>
      </c>
      <c r="E27" s="25">
        <f t="shared" si="2"/>
        <v>18.780824254592634</v>
      </c>
      <c r="F27" s="29">
        <v>2070713.55</v>
      </c>
      <c r="G27" s="29">
        <v>387109.84</v>
      </c>
      <c r="H27" s="12">
        <f t="shared" si="3"/>
        <v>18.694514265384509</v>
      </c>
    </row>
    <row r="28" spans="1:10" ht="25.5" x14ac:dyDescent="0.2">
      <c r="A28" s="30" t="s">
        <v>36</v>
      </c>
      <c r="B28" s="19" t="s">
        <v>37</v>
      </c>
      <c r="C28" s="31">
        <v>490648.2</v>
      </c>
      <c r="D28" s="31">
        <v>49893.9</v>
      </c>
      <c r="E28" s="32">
        <f t="shared" si="2"/>
        <v>10.168976468271971</v>
      </c>
      <c r="F28" s="33">
        <v>490453.09</v>
      </c>
      <c r="G28" s="33">
        <v>51670.239999999998</v>
      </c>
      <c r="H28" s="18">
        <f t="shared" si="3"/>
        <v>10.535205313927168</v>
      </c>
    </row>
    <row r="29" spans="1:10" x14ac:dyDescent="0.2">
      <c r="A29" s="30" t="s">
        <v>38</v>
      </c>
      <c r="B29" s="19" t="s">
        <v>39</v>
      </c>
      <c r="C29" s="31">
        <v>1237000</v>
      </c>
      <c r="D29" s="31">
        <v>214930.1</v>
      </c>
      <c r="E29" s="32">
        <f t="shared" si="2"/>
        <v>17.375109135004045</v>
      </c>
      <c r="F29" s="33">
        <v>1296765.67</v>
      </c>
      <c r="G29" s="33">
        <v>208744.65</v>
      </c>
      <c r="H29" s="18">
        <f t="shared" si="3"/>
        <v>16.097330059639841</v>
      </c>
    </row>
    <row r="30" spans="1:10" x14ac:dyDescent="0.2">
      <c r="A30" s="27" t="s">
        <v>40</v>
      </c>
      <c r="B30" s="8" t="s">
        <v>41</v>
      </c>
      <c r="C30" s="28">
        <v>16944321</v>
      </c>
      <c r="D30" s="28">
        <v>3153888.7</v>
      </c>
      <c r="E30" s="25">
        <f t="shared" si="2"/>
        <v>18.613249241442016</v>
      </c>
      <c r="F30" s="29">
        <v>18452420.66</v>
      </c>
      <c r="G30" s="29">
        <v>3850801.84</v>
      </c>
      <c r="H30" s="12">
        <f t="shared" si="3"/>
        <v>20.868816676976838</v>
      </c>
    </row>
    <row r="31" spans="1:10" x14ac:dyDescent="0.2">
      <c r="A31" s="30" t="s">
        <v>42</v>
      </c>
      <c r="B31" s="19" t="s">
        <v>43</v>
      </c>
      <c r="C31" s="31">
        <v>4384610.5</v>
      </c>
      <c r="D31" s="31">
        <v>1634756.2</v>
      </c>
      <c r="E31" s="32">
        <f t="shared" si="2"/>
        <v>37.283954868967264</v>
      </c>
      <c r="F31" s="33">
        <v>4580944.95</v>
      </c>
      <c r="G31" s="33">
        <v>1394606.99</v>
      </c>
      <c r="H31" s="18">
        <f t="shared" si="3"/>
        <v>30.443653115717968</v>
      </c>
    </row>
    <row r="32" spans="1:10" x14ac:dyDescent="0.2">
      <c r="A32" s="30" t="s">
        <v>44</v>
      </c>
      <c r="B32" s="19" t="s">
        <v>45</v>
      </c>
      <c r="C32" s="31">
        <v>1295584.7</v>
      </c>
      <c r="D32" s="31">
        <v>132676.20000000001</v>
      </c>
      <c r="E32" s="32">
        <f t="shared" si="2"/>
        <v>10.24064269977872</v>
      </c>
      <c r="F32" s="33">
        <v>1490873.9</v>
      </c>
      <c r="G32" s="33">
        <v>201707.02</v>
      </c>
      <c r="H32" s="18">
        <f t="shared" si="3"/>
        <v>13.529448734732025</v>
      </c>
    </row>
    <row r="33" spans="1:8" x14ac:dyDescent="0.2">
      <c r="A33" s="30" t="s">
        <v>46</v>
      </c>
      <c r="B33" s="19" t="s">
        <v>47</v>
      </c>
      <c r="C33" s="31">
        <v>7489538.9000000004</v>
      </c>
      <c r="D33" s="31">
        <v>919042.4</v>
      </c>
      <c r="E33" s="32">
        <f t="shared" si="2"/>
        <v>12.271014441222809</v>
      </c>
      <c r="F33" s="33">
        <v>8296327.0499999998</v>
      </c>
      <c r="G33" s="33">
        <v>1186845.46</v>
      </c>
      <c r="H33" s="18">
        <f t="shared" si="3"/>
        <v>14.305673496803625</v>
      </c>
    </row>
    <row r="34" spans="1:8" x14ac:dyDescent="0.2">
      <c r="A34" s="30" t="s">
        <v>48</v>
      </c>
      <c r="B34" s="19" t="s">
        <v>49</v>
      </c>
      <c r="C34" s="31">
        <v>915311.6</v>
      </c>
      <c r="D34" s="31">
        <v>217975.6</v>
      </c>
      <c r="E34" s="32">
        <f t="shared" si="2"/>
        <v>23.814360049626817</v>
      </c>
      <c r="F34" s="33">
        <v>1110267.72</v>
      </c>
      <c r="G34" s="33">
        <v>85394.55</v>
      </c>
      <c r="H34" s="18">
        <f t="shared" si="3"/>
        <v>7.6913476328033745</v>
      </c>
    </row>
    <row r="35" spans="1:8" x14ac:dyDescent="0.2">
      <c r="A35" s="27" t="s">
        <v>50</v>
      </c>
      <c r="B35" s="8" t="s">
        <v>51</v>
      </c>
      <c r="C35" s="28">
        <v>8674316.6999999993</v>
      </c>
      <c r="D35" s="28">
        <v>1430060</v>
      </c>
      <c r="E35" s="25">
        <f t="shared" si="2"/>
        <v>16.486140055273747</v>
      </c>
      <c r="F35" s="29">
        <v>10174548</v>
      </c>
      <c r="G35" s="29">
        <v>1012298.07</v>
      </c>
      <c r="H35" s="12">
        <f t="shared" si="3"/>
        <v>9.9493173554245349</v>
      </c>
    </row>
    <row r="36" spans="1:8" x14ac:dyDescent="0.2">
      <c r="A36" s="27" t="s">
        <v>52</v>
      </c>
      <c r="B36" s="8" t="s">
        <v>53</v>
      </c>
      <c r="C36" s="28">
        <v>321799.3</v>
      </c>
      <c r="D36" s="28">
        <v>27481.3</v>
      </c>
      <c r="E36" s="25">
        <f t="shared" si="2"/>
        <v>8.5398880606638983</v>
      </c>
      <c r="F36" s="29">
        <v>484503.44</v>
      </c>
      <c r="G36" s="29">
        <v>43017.55</v>
      </c>
      <c r="H36" s="12">
        <f t="shared" si="3"/>
        <v>8.8786882503868298</v>
      </c>
    </row>
    <row r="37" spans="1:8" x14ac:dyDescent="0.2">
      <c r="A37" s="27" t="s">
        <v>54</v>
      </c>
      <c r="B37" s="8" t="s">
        <v>55</v>
      </c>
      <c r="C37" s="28">
        <v>27794826.600000001</v>
      </c>
      <c r="D37" s="28">
        <v>6624666.2999999998</v>
      </c>
      <c r="E37" s="25">
        <f t="shared" si="2"/>
        <v>23.834170276852888</v>
      </c>
      <c r="F37" s="29">
        <v>32070463.84</v>
      </c>
      <c r="G37" s="29">
        <v>6711873.1500000004</v>
      </c>
      <c r="H37" s="12">
        <f t="shared" si="3"/>
        <v>20.928519099335858</v>
      </c>
    </row>
    <row r="38" spans="1:8" x14ac:dyDescent="0.2">
      <c r="A38" s="27" t="s">
        <v>56</v>
      </c>
      <c r="B38" s="8" t="s">
        <v>57</v>
      </c>
      <c r="C38" s="28">
        <v>3125990.1</v>
      </c>
      <c r="D38" s="28">
        <v>694823.5</v>
      </c>
      <c r="E38" s="25">
        <f t="shared" si="2"/>
        <v>22.227309677020411</v>
      </c>
      <c r="F38" s="29">
        <v>3313381.76</v>
      </c>
      <c r="G38" s="29">
        <v>344420.7</v>
      </c>
      <c r="H38" s="12">
        <f t="shared" si="3"/>
        <v>10.394839017886065</v>
      </c>
    </row>
    <row r="39" spans="1:8" x14ac:dyDescent="0.2">
      <c r="A39" s="27" t="s">
        <v>58</v>
      </c>
      <c r="B39" s="8" t="s">
        <v>59</v>
      </c>
      <c r="C39" s="28">
        <v>14647230</v>
      </c>
      <c r="D39" s="28">
        <v>3326803.8</v>
      </c>
      <c r="E39" s="25">
        <f t="shared" si="2"/>
        <v>22.712852873888099</v>
      </c>
      <c r="F39" s="29">
        <v>15864206.1</v>
      </c>
      <c r="G39" s="29">
        <v>3872885.76</v>
      </c>
      <c r="H39" s="12">
        <f t="shared" si="3"/>
        <v>24.412729736283492</v>
      </c>
    </row>
    <row r="40" spans="1:8" x14ac:dyDescent="0.2">
      <c r="A40" s="27" t="s">
        <v>60</v>
      </c>
      <c r="B40" s="8" t="s">
        <v>61</v>
      </c>
      <c r="C40" s="28">
        <v>23600722.800000001</v>
      </c>
      <c r="D40" s="28">
        <v>6241833.9000000004</v>
      </c>
      <c r="E40" s="25">
        <f t="shared" si="2"/>
        <v>26.447638713844817</v>
      </c>
      <c r="F40" s="29">
        <v>27673711.350000001</v>
      </c>
      <c r="G40" s="29">
        <v>6531132.2000000002</v>
      </c>
      <c r="H40" s="12">
        <f t="shared" si="3"/>
        <v>23.60049260252185</v>
      </c>
    </row>
    <row r="41" spans="1:8" x14ac:dyDescent="0.2">
      <c r="A41" s="27" t="s">
        <v>62</v>
      </c>
      <c r="B41" s="8" t="s">
        <v>63</v>
      </c>
      <c r="C41" s="28">
        <v>1721605.6</v>
      </c>
      <c r="D41" s="28">
        <v>136246.29999999999</v>
      </c>
      <c r="E41" s="25">
        <f t="shared" si="2"/>
        <v>7.9139089696269567</v>
      </c>
      <c r="F41" s="29">
        <v>2162247.98</v>
      </c>
      <c r="G41" s="29">
        <v>264463.8</v>
      </c>
      <c r="H41" s="12">
        <f t="shared" si="3"/>
        <v>12.230965293814263</v>
      </c>
    </row>
    <row r="42" spans="1:8" x14ac:dyDescent="0.2">
      <c r="A42" s="27" t="s">
        <v>64</v>
      </c>
      <c r="B42" s="8" t="s">
        <v>65</v>
      </c>
      <c r="C42" s="28">
        <v>140725.1</v>
      </c>
      <c r="D42" s="28">
        <v>86643.8</v>
      </c>
      <c r="E42" s="25">
        <f t="shared" si="2"/>
        <v>61.569542320453138</v>
      </c>
      <c r="F42" s="29">
        <v>259090</v>
      </c>
      <c r="G42" s="29">
        <v>165432.68</v>
      </c>
      <c r="H42" s="12">
        <f t="shared" si="3"/>
        <v>63.851433864680232</v>
      </c>
    </row>
    <row r="43" spans="1:8" x14ac:dyDescent="0.2">
      <c r="A43" s="27"/>
      <c r="B43" s="8" t="s">
        <v>66</v>
      </c>
      <c r="C43" s="10">
        <f>C42+C41+C40+C39+C38+C37</f>
        <v>71031100.200000003</v>
      </c>
      <c r="D43" s="10">
        <f>D42+D41+D40+D39+D38+D37</f>
        <v>17111017.600000001</v>
      </c>
      <c r="E43" s="25">
        <f t="shared" si="2"/>
        <v>24.08947285318833</v>
      </c>
      <c r="F43" s="12">
        <f>F42+F41+F40+F39+F38+F37</f>
        <v>81343101.030000001</v>
      </c>
      <c r="G43" s="12">
        <f>G42+G41+G40+G39+G38+G37</f>
        <v>17890208.289999999</v>
      </c>
      <c r="H43" s="12">
        <f t="shared" si="3"/>
        <v>21.993516430363215</v>
      </c>
    </row>
    <row r="44" spans="1:8" s="38" customFormat="1" x14ac:dyDescent="0.2">
      <c r="A44" s="35" t="s">
        <v>67</v>
      </c>
      <c r="B44" s="36" t="s">
        <v>68</v>
      </c>
      <c r="C44" s="28">
        <v>62552</v>
      </c>
      <c r="D44" s="28">
        <v>4405.5</v>
      </c>
      <c r="E44" s="37">
        <f t="shared" si="2"/>
        <v>7.0429402736922881</v>
      </c>
      <c r="F44" s="29">
        <v>11622</v>
      </c>
      <c r="G44" s="29">
        <v>2642.75</v>
      </c>
      <c r="H44" s="12">
        <f t="shared" si="3"/>
        <v>22.739201514369299</v>
      </c>
    </row>
    <row r="45" spans="1:8" x14ac:dyDescent="0.2">
      <c r="A45" s="27" t="s">
        <v>69</v>
      </c>
      <c r="B45" s="8" t="s">
        <v>70</v>
      </c>
      <c r="C45" s="39">
        <v>3688623.4</v>
      </c>
      <c r="D45" s="39">
        <v>877173.7</v>
      </c>
      <c r="E45" s="25">
        <f t="shared" si="2"/>
        <v>23.780516601396606</v>
      </c>
      <c r="F45" s="29">
        <v>4595215.03</v>
      </c>
      <c r="G45" s="29">
        <v>907116.39</v>
      </c>
      <c r="H45" s="12">
        <f t="shared" si="3"/>
        <v>19.740455758389178</v>
      </c>
    </row>
    <row r="46" spans="1:8" s="42" customFormat="1" x14ac:dyDescent="0.2">
      <c r="A46" s="40"/>
      <c r="B46" s="41" t="s">
        <v>71</v>
      </c>
      <c r="C46" s="10">
        <f>C9-C20</f>
        <v>-5807100</v>
      </c>
      <c r="D46" s="10">
        <f>D9-D20</f>
        <v>1183265</v>
      </c>
      <c r="E46" s="10"/>
      <c r="F46" s="12">
        <f>-F48</f>
        <v>-6510830.2000000002</v>
      </c>
      <c r="G46" s="12">
        <f>-G48</f>
        <v>7315935.8000000007</v>
      </c>
      <c r="H46" s="12"/>
    </row>
    <row r="47" spans="1:8" s="46" customFormat="1" x14ac:dyDescent="0.2">
      <c r="A47" s="43"/>
      <c r="B47" s="44"/>
      <c r="C47" s="45"/>
      <c r="D47" s="45"/>
      <c r="E47" s="45"/>
      <c r="F47" s="12"/>
      <c r="G47" s="12"/>
      <c r="H47" s="45"/>
    </row>
    <row r="48" spans="1:8" x14ac:dyDescent="0.2">
      <c r="A48" s="30"/>
      <c r="B48" s="8" t="s">
        <v>72</v>
      </c>
      <c r="C48" s="10">
        <f>C49+C50+C51+C52+C54+C55+C56+C57+C53+C58</f>
        <v>5807100</v>
      </c>
      <c r="D48" s="10">
        <f>D49+D50+D51+D52+D54+D55+D56+D57+D53+D58</f>
        <v>-1183265.0000000005</v>
      </c>
      <c r="E48" s="25"/>
      <c r="F48" s="12">
        <f>F49+F50+F51+F52+F54+F55+F56+F53+F57</f>
        <v>6510830.2000000002</v>
      </c>
      <c r="G48" s="12">
        <f>G49+G50+G51+G52+G54+G55+G56+G53+G57</f>
        <v>-7315935.8000000007</v>
      </c>
      <c r="H48" s="45"/>
    </row>
    <row r="49" spans="1:8" x14ac:dyDescent="0.2">
      <c r="A49" s="47"/>
      <c r="B49" s="48" t="s">
        <v>73</v>
      </c>
      <c r="C49" s="18">
        <v>-55000</v>
      </c>
      <c r="D49" s="18">
        <v>0</v>
      </c>
      <c r="E49" s="32"/>
      <c r="F49" s="18">
        <v>-27500</v>
      </c>
      <c r="G49" s="18">
        <v>0</v>
      </c>
      <c r="H49" s="49"/>
    </row>
    <row r="50" spans="1:8" hidden="1" x14ac:dyDescent="0.2">
      <c r="A50" s="47"/>
      <c r="B50" s="48" t="s">
        <v>74</v>
      </c>
      <c r="C50" s="18">
        <v>0</v>
      </c>
      <c r="D50" s="18">
        <v>0</v>
      </c>
      <c r="E50" s="32"/>
      <c r="F50" s="18"/>
      <c r="G50" s="18"/>
      <c r="H50" s="49"/>
    </row>
    <row r="51" spans="1:8" x14ac:dyDescent="0.2">
      <c r="A51" s="47"/>
      <c r="B51" s="48" t="s">
        <v>75</v>
      </c>
      <c r="C51" s="18">
        <v>-1415014</v>
      </c>
      <c r="D51" s="18">
        <v>0</v>
      </c>
      <c r="E51" s="32"/>
      <c r="F51" s="18">
        <v>-128961.7</v>
      </c>
      <c r="G51" s="18">
        <v>0</v>
      </c>
      <c r="H51" s="49"/>
    </row>
    <row r="52" spans="1:8" x14ac:dyDescent="0.2">
      <c r="A52" s="47"/>
      <c r="B52" s="48" t="s">
        <v>76</v>
      </c>
      <c r="C52" s="18">
        <v>7337496</v>
      </c>
      <c r="D52" s="18">
        <v>-4710318.9000000004</v>
      </c>
      <c r="E52" s="32"/>
      <c r="F52" s="18">
        <v>6723881.9000000004</v>
      </c>
      <c r="G52" s="18">
        <v>-11923333.300000001</v>
      </c>
      <c r="H52" s="49"/>
    </row>
    <row r="53" spans="1:8" x14ac:dyDescent="0.2">
      <c r="A53" s="47"/>
      <c r="B53" s="48" t="s">
        <v>77</v>
      </c>
      <c r="C53" s="18">
        <v>10000</v>
      </c>
      <c r="D53" s="18">
        <v>0</v>
      </c>
      <c r="E53" s="32"/>
      <c r="F53" s="18">
        <v>0</v>
      </c>
      <c r="G53" s="18">
        <v>0</v>
      </c>
      <c r="H53" s="49"/>
    </row>
    <row r="54" spans="1:8" x14ac:dyDescent="0.2">
      <c r="A54" s="47"/>
      <c r="B54" s="48" t="s">
        <v>78</v>
      </c>
      <c r="C54" s="18">
        <v>-206163</v>
      </c>
      <c r="D54" s="18">
        <v>0</v>
      </c>
      <c r="E54" s="32"/>
      <c r="F54" s="18">
        <v>10000</v>
      </c>
      <c r="G54" s="18">
        <v>0</v>
      </c>
      <c r="H54" s="49"/>
    </row>
    <row r="55" spans="1:8" x14ac:dyDescent="0.2">
      <c r="A55" s="47"/>
      <c r="B55" s="48" t="s">
        <v>79</v>
      </c>
      <c r="C55" s="18">
        <v>135781</v>
      </c>
      <c r="D55" s="18">
        <v>90</v>
      </c>
      <c r="E55" s="32"/>
      <c r="F55" s="18">
        <v>-202371</v>
      </c>
      <c r="G55" s="18">
        <v>0</v>
      </c>
      <c r="H55" s="49"/>
    </row>
    <row r="56" spans="1:8" x14ac:dyDescent="0.2">
      <c r="A56" s="47"/>
      <c r="B56" s="48" t="s">
        <v>80</v>
      </c>
      <c r="C56" s="18">
        <v>0</v>
      </c>
      <c r="D56" s="18">
        <v>0</v>
      </c>
      <c r="E56" s="49"/>
      <c r="F56" s="18">
        <v>135781</v>
      </c>
      <c r="G56" s="18">
        <v>6.4</v>
      </c>
      <c r="H56" s="49"/>
    </row>
    <row r="57" spans="1:8" x14ac:dyDescent="0.2">
      <c r="A57" s="50"/>
      <c r="B57" s="51" t="s">
        <v>81</v>
      </c>
      <c r="C57" s="18">
        <v>0</v>
      </c>
      <c r="D57" s="18">
        <v>3526963.9</v>
      </c>
      <c r="E57" s="49"/>
      <c r="F57" s="18">
        <v>0</v>
      </c>
      <c r="G57" s="18">
        <v>4607391.0999999996</v>
      </c>
      <c r="H57" s="49"/>
    </row>
    <row r="58" spans="1:8" x14ac:dyDescent="0.2">
      <c r="A58" s="52"/>
      <c r="B58" s="53"/>
      <c r="C58" s="54"/>
      <c r="D58" s="54"/>
      <c r="E58" s="55"/>
      <c r="F58" s="55"/>
      <c r="G58" s="55"/>
      <c r="H58" s="55"/>
    </row>
    <row r="59" spans="1:8" ht="14.25" customHeight="1" x14ac:dyDescent="0.2">
      <c r="A59" s="50"/>
      <c r="B59" s="56" t="s">
        <v>82</v>
      </c>
      <c r="C59" s="57"/>
      <c r="D59" s="58">
        <v>6157868.0999999996</v>
      </c>
      <c r="E59" s="57"/>
      <c r="F59" s="45"/>
      <c r="G59" s="12">
        <f>3059238088.98/1000</f>
        <v>3059238.08898</v>
      </c>
      <c r="H59" s="45"/>
    </row>
    <row r="60" spans="1:8" x14ac:dyDescent="0.2">
      <c r="A60" s="50"/>
      <c r="B60" s="59" t="s">
        <v>83</v>
      </c>
      <c r="C60" s="49"/>
      <c r="D60" s="60">
        <v>7.0405539517657889</v>
      </c>
      <c r="E60" s="57"/>
      <c r="F60" s="45"/>
      <c r="G60" s="18">
        <f>G59/F10*100</f>
        <v>2.7394400539088442</v>
      </c>
      <c r="H60" s="49"/>
    </row>
    <row r="61" spans="1:8" x14ac:dyDescent="0.2">
      <c r="A61" s="50"/>
      <c r="B61" s="51" t="s">
        <v>84</v>
      </c>
      <c r="C61" s="49"/>
      <c r="D61" s="60">
        <v>530975</v>
      </c>
      <c r="E61" s="61"/>
      <c r="F61" s="49"/>
      <c r="G61" s="18">
        <f>82500000/1000</f>
        <v>82500</v>
      </c>
      <c r="H61" s="49"/>
    </row>
    <row r="62" spans="1:8" x14ac:dyDescent="0.2">
      <c r="A62" s="50"/>
      <c r="B62" s="51" t="s">
        <v>83</v>
      </c>
      <c r="C62" s="49"/>
      <c r="D62" s="60">
        <v>0.60708642566391446</v>
      </c>
      <c r="E62" s="61"/>
      <c r="F62" s="49"/>
      <c r="G62" s="18">
        <f>G61/F10*100</f>
        <v>7.3875846820027347E-2</v>
      </c>
      <c r="H62" s="49"/>
    </row>
    <row r="63" spans="1:8" x14ac:dyDescent="0.2">
      <c r="A63" s="52"/>
      <c r="B63" s="53"/>
      <c r="C63" s="62"/>
      <c r="D63" s="62"/>
      <c r="E63" s="62"/>
      <c r="F63" s="55"/>
      <c r="G63" s="55"/>
      <c r="H63" s="55"/>
    </row>
    <row r="64" spans="1:8" x14ac:dyDescent="0.2">
      <c r="A64" s="50"/>
      <c r="B64" s="41" t="s">
        <v>85</v>
      </c>
      <c r="C64" s="61"/>
      <c r="D64" s="61"/>
      <c r="E64" s="61"/>
      <c r="F64" s="49"/>
      <c r="G64" s="18">
        <f>42848724961.3/1000</f>
        <v>42848724.961300001</v>
      </c>
      <c r="H64" s="49"/>
    </row>
  </sheetData>
  <mergeCells count="13">
    <mergeCell ref="G1:H1"/>
    <mergeCell ref="E6:E7"/>
    <mergeCell ref="F6:F7"/>
    <mergeCell ref="G6:G7"/>
    <mergeCell ref="H6:H7"/>
    <mergeCell ref="A2:H2"/>
    <mergeCell ref="A3:H3"/>
    <mergeCell ref="A5:A7"/>
    <mergeCell ref="B5:B7"/>
    <mergeCell ref="C5:E5"/>
    <mergeCell ref="F5:H5"/>
    <mergeCell ref="C6:C7"/>
    <mergeCell ref="D6:D7"/>
  </mergeCells>
  <pageMargins left="0.78740157480314965" right="0.78740157480314965" top="0.78740157480314965" bottom="0.39370078740157483" header="0.51181102362204722" footer="0.35433070866141736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2019-04-30T05:43:41Z</cp:lastPrinted>
  <dcterms:created xsi:type="dcterms:W3CDTF">2019-04-16T08:29:21Z</dcterms:created>
  <dcterms:modified xsi:type="dcterms:W3CDTF">2019-04-30T05:44:12Z</dcterms:modified>
</cp:coreProperties>
</file>